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740"/>
  </bookViews>
  <sheets>
    <sheet name="ВЛ-0,4кВ" sheetId="1" r:id="rId1"/>
    <sheet name="ВЛ-10кВ" sheetId="2" r:id="rId2"/>
  </sheets>
  <definedNames>
    <definedName name="_xlnm.Print_Area" localSheetId="0">'ВЛ-0,4кВ'!$A$1:$O$250</definedName>
    <definedName name="_xlnm.Print_Area" localSheetId="1">'ВЛ-10кВ'!$A$1:$D$25</definedName>
  </definedNames>
  <calcPr calcId="125725" refMode="R1C1"/>
</workbook>
</file>

<file path=xl/calcChain.xml><?xml version="1.0" encoding="utf-8"?>
<calcChain xmlns="http://schemas.openxmlformats.org/spreadsheetml/2006/main">
  <c r="F184" i="1"/>
  <c r="G121"/>
  <c r="F121"/>
  <c r="E121"/>
  <c r="E241"/>
  <c r="E225"/>
  <c r="G180"/>
  <c r="F180"/>
  <c r="E180"/>
  <c r="G167"/>
  <c r="F167"/>
  <c r="E167"/>
  <c r="G208"/>
  <c r="F208"/>
  <c r="E208"/>
  <c r="G203"/>
  <c r="F203"/>
  <c r="E203"/>
  <c r="G141"/>
  <c r="F141"/>
  <c r="E141"/>
  <c r="G152"/>
  <c r="F152"/>
  <c r="E152"/>
  <c r="G249"/>
  <c r="F249"/>
  <c r="E249"/>
  <c r="G245"/>
  <c r="F245"/>
  <c r="E245"/>
  <c r="G241"/>
  <c r="F241"/>
  <c r="G237"/>
  <c r="F237"/>
  <c r="E237"/>
  <c r="F233"/>
  <c r="G233"/>
  <c r="E233"/>
  <c r="F183"/>
  <c r="G183"/>
  <c r="E183"/>
  <c r="G43"/>
  <c r="F43"/>
  <c r="E43"/>
  <c r="G40"/>
  <c r="E40"/>
  <c r="G36"/>
  <c r="F36"/>
  <c r="E36"/>
  <c r="G31"/>
  <c r="F31"/>
  <c r="E31"/>
  <c r="G21"/>
  <c r="F21"/>
  <c r="E21"/>
  <c r="F16"/>
  <c r="G16"/>
  <c r="E16"/>
  <c r="F12"/>
  <c r="G12"/>
  <c r="E12"/>
  <c r="G57"/>
  <c r="F57"/>
  <c r="E57"/>
  <c r="G113"/>
  <c r="F113"/>
  <c r="E113"/>
  <c r="G52"/>
  <c r="F52"/>
  <c r="E52"/>
  <c r="G116"/>
  <c r="F116"/>
  <c r="E116"/>
  <c r="F108"/>
  <c r="G108"/>
  <c r="E108"/>
  <c r="G104"/>
  <c r="F104"/>
  <c r="E104"/>
  <c r="G101"/>
  <c r="F101"/>
  <c r="E101"/>
  <c r="G98"/>
  <c r="F98"/>
  <c r="E98"/>
  <c r="G95"/>
  <c r="F95"/>
  <c r="E95"/>
  <c r="F92"/>
  <c r="G92"/>
  <c r="E92"/>
  <c r="G85"/>
  <c r="E85"/>
  <c r="G81"/>
  <c r="F81"/>
  <c r="E81"/>
  <c r="F75"/>
  <c r="G75"/>
  <c r="E75"/>
  <c r="G69"/>
  <c r="E69"/>
  <c r="G65"/>
  <c r="F65"/>
  <c r="E65"/>
  <c r="F148"/>
  <c r="G148"/>
  <c r="E148"/>
  <c r="F175"/>
  <c r="G175"/>
  <c r="E175"/>
  <c r="G171"/>
  <c r="F171"/>
  <c r="E171"/>
  <c r="G163"/>
  <c r="F163"/>
  <c r="E163"/>
  <c r="F26"/>
  <c r="G26"/>
  <c r="E26"/>
  <c r="G145"/>
  <c r="F145"/>
  <c r="E145"/>
  <c r="F136"/>
  <c r="G136"/>
  <c r="E136"/>
  <c r="G133"/>
  <c r="F133"/>
  <c r="E133"/>
  <c r="G129"/>
  <c r="F129"/>
  <c r="E129"/>
  <c r="F125"/>
  <c r="G125"/>
  <c r="E125"/>
  <c r="F225"/>
  <c r="F221"/>
  <c r="G221"/>
  <c r="E221"/>
  <c r="F217"/>
  <c r="G217"/>
  <c r="E217"/>
  <c r="F195"/>
  <c r="G195"/>
  <c r="E195"/>
  <c r="F191"/>
  <c r="G191"/>
  <c r="E191"/>
  <c r="F130" l="1"/>
  <c r="F234"/>
  <c r="F37"/>
  <c r="F40" s="1"/>
  <c r="F41" s="1"/>
  <c r="F238"/>
  <c r="F250"/>
  <c r="F242"/>
  <c r="F181"/>
  <c r="F209"/>
  <c r="F204"/>
  <c r="F142"/>
  <c r="F44"/>
  <c r="F153"/>
  <c r="F13"/>
  <c r="F17"/>
  <c r="F22"/>
  <c r="F246"/>
  <c r="F58"/>
  <c r="F32"/>
  <c r="F114"/>
  <c r="F53"/>
  <c r="F96"/>
  <c r="F102"/>
  <c r="F109"/>
  <c r="F122"/>
  <c r="F76"/>
  <c r="F93"/>
  <c r="F117"/>
  <c r="F66"/>
  <c r="F69" s="1"/>
  <c r="F70" s="1"/>
  <c r="F82"/>
  <c r="F85" s="1"/>
  <c r="F86" s="1"/>
  <c r="F99"/>
  <c r="F105"/>
  <c r="F196"/>
  <c r="F222"/>
  <c r="F126"/>
  <c r="F146"/>
  <c r="F27"/>
  <c r="F149"/>
  <c r="F192"/>
  <c r="F218"/>
  <c r="F226"/>
  <c r="F137"/>
  <c r="F164"/>
  <c r="F172"/>
  <c r="F176"/>
  <c r="F134"/>
  <c r="F168"/>
</calcChain>
</file>

<file path=xl/sharedStrings.xml><?xml version="1.0" encoding="utf-8"?>
<sst xmlns="http://schemas.openxmlformats.org/spreadsheetml/2006/main" count="318" uniqueCount="66">
  <si>
    <t>№Ф</t>
  </si>
  <si>
    <t>А</t>
  </si>
  <si>
    <t>В</t>
  </si>
  <si>
    <t>С</t>
  </si>
  <si>
    <t>Uф (В)</t>
  </si>
  <si>
    <t>дата время замера</t>
  </si>
  <si>
    <t>I(А)</t>
  </si>
  <si>
    <t xml:space="preserve">                                                                                                                                                                            №ТП</t>
  </si>
  <si>
    <t>Sтр         кВА</t>
  </si>
  <si>
    <t>Приложение  № 1</t>
  </si>
  <si>
    <t xml:space="preserve">  </t>
  </si>
  <si>
    <t>сумма</t>
  </si>
  <si>
    <t>Р(кВт)</t>
  </si>
  <si>
    <t>U кВ</t>
  </si>
  <si>
    <t>I (А) или Р (кВт)</t>
  </si>
  <si>
    <t>Uл (В)</t>
  </si>
  <si>
    <t xml:space="preserve">ПС35/10 "Абдуллино" Ф11501 </t>
  </si>
  <si>
    <t>Ф11506</t>
  </si>
  <si>
    <t>Ф11507</t>
  </si>
  <si>
    <t>Ф11508</t>
  </si>
  <si>
    <t>ПС35/10   "Озерки" Ф14201</t>
  </si>
  <si>
    <t>Ф11501</t>
  </si>
  <si>
    <t xml:space="preserve"> ОП с.Магинск</t>
  </si>
  <si>
    <t>ПС Абдуллино                                                                         35/10 кВ</t>
  </si>
  <si>
    <t>ПС 35/10 "Озерки"</t>
  </si>
  <si>
    <t>Ф-14201</t>
  </si>
  <si>
    <t>Ф-14207</t>
  </si>
  <si>
    <t>ПС 35/10 "Кашкино"</t>
  </si>
  <si>
    <t>ПС 35/10 "Тастуба"</t>
  </si>
  <si>
    <t>Ф-25603</t>
  </si>
  <si>
    <t>18:00</t>
  </si>
  <si>
    <t>10,36</t>
  </si>
  <si>
    <t>10,1</t>
  </si>
  <si>
    <t>14</t>
  </si>
  <si>
    <t>Ф-10203</t>
  </si>
  <si>
    <t>10</t>
  </si>
  <si>
    <t>84</t>
  </si>
  <si>
    <t>26</t>
  </si>
  <si>
    <t>20</t>
  </si>
  <si>
    <t>24</t>
  </si>
  <si>
    <t>10:30</t>
  </si>
  <si>
    <t>13</t>
  </si>
  <si>
    <t>1,6</t>
  </si>
  <si>
    <t>--</t>
  </si>
  <si>
    <t>19.12.13</t>
  </si>
  <si>
    <t>10:23</t>
  </si>
  <si>
    <t>10:18</t>
  </si>
  <si>
    <t>11:24</t>
  </si>
  <si>
    <t>ПС 35/10 "Тастуба-комплекс" Ф-3</t>
  </si>
  <si>
    <t>ПС35/10 "Абдуллино"Ф11506</t>
  </si>
  <si>
    <t>ПС35/10 "Абдуллино"Ф11507</t>
  </si>
  <si>
    <t>ПС35/10 "Абдуллино"Ф11508</t>
  </si>
  <si>
    <t>ПС35/10   "Озерки"Ф14207</t>
  </si>
  <si>
    <t>ПС 35/10  "КАШКИНО" Ф10202</t>
  </si>
  <si>
    <r>
      <rPr>
        <b/>
        <sz val="12"/>
        <color theme="1"/>
        <rFont val="Calibri"/>
        <family val="2"/>
        <charset val="204"/>
        <scheme val="minor"/>
      </rPr>
      <t>Таблица контрольных замеров нагрузок и напряжений трансформаторов в ТП                             ОП с.Магинск декабрь 2015г</t>
    </r>
    <r>
      <rPr>
        <b/>
        <sz val="9"/>
        <color theme="1"/>
        <rFont val="Calibri"/>
        <family val="2"/>
        <charset val="204"/>
        <scheme val="minor"/>
      </rPr>
      <t>.</t>
    </r>
  </si>
  <si>
    <t>Iном</t>
  </si>
  <si>
    <t>дата и время замера</t>
  </si>
  <si>
    <t>Sтр,         кВА</t>
  </si>
  <si>
    <t>18::00</t>
  </si>
  <si>
    <t>19:30</t>
  </si>
  <si>
    <t>19:00</t>
  </si>
  <si>
    <t>18:20</t>
  </si>
  <si>
    <t>18:15</t>
  </si>
  <si>
    <t>20:25</t>
  </si>
  <si>
    <t>пр</t>
  </si>
  <si>
    <t xml:space="preserve">  20:30:00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</si>
</sst>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2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2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2" fillId="3" borderId="6" xfId="0" applyFont="1" applyFill="1" applyBorder="1"/>
    <xf numFmtId="0" fontId="2" fillId="3" borderId="11" xfId="0" applyFont="1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0" fillId="3" borderId="0" xfId="0" applyFill="1"/>
    <xf numFmtId="0" fontId="2" fillId="3" borderId="13" xfId="0" applyFont="1" applyFill="1" applyBorder="1"/>
    <xf numFmtId="0" fontId="2" fillId="3" borderId="15" xfId="0" applyFont="1" applyFill="1" applyBorder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12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2" fillId="3" borderId="5" xfId="0" applyFont="1" applyFill="1" applyBorder="1"/>
    <xf numFmtId="0" fontId="4" fillId="3" borderId="0" xfId="0" applyFont="1" applyFill="1" applyBorder="1"/>
    <xf numFmtId="0" fontId="1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4" fillId="3" borderId="0" xfId="0" applyFont="1" applyFill="1"/>
    <xf numFmtId="0" fontId="2" fillId="3" borderId="3" xfId="0" applyFont="1" applyFill="1" applyBorder="1"/>
    <xf numFmtId="0" fontId="1" fillId="3" borderId="9" xfId="0" applyFont="1" applyFill="1" applyBorder="1"/>
    <xf numFmtId="0" fontId="2" fillId="3" borderId="9" xfId="0" applyFont="1" applyFill="1" applyBorder="1"/>
    <xf numFmtId="49" fontId="2" fillId="3" borderId="0" xfId="0" applyNumberFormat="1" applyFont="1" applyFill="1" applyAlignment="1">
      <alignment wrapText="1"/>
    </xf>
    <xf numFmtId="49" fontId="0" fillId="3" borderId="0" xfId="0" applyNumberFormat="1" applyFill="1" applyAlignment="1">
      <alignment wrapText="1"/>
    </xf>
    <xf numFmtId="0" fontId="2" fillId="3" borderId="14" xfId="0" applyFont="1" applyFill="1" applyBorder="1"/>
    <xf numFmtId="0" fontId="2" fillId="3" borderId="10" xfId="0" applyFont="1" applyFill="1" applyBorder="1"/>
    <xf numFmtId="0" fontId="2" fillId="3" borderId="4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 wrapText="1"/>
    </xf>
    <xf numFmtId="49" fontId="2" fillId="3" borderId="12" xfId="0" applyNumberFormat="1" applyFont="1" applyFill="1" applyBorder="1" applyAlignment="1">
      <alignment horizontal="center" wrapText="1"/>
    </xf>
    <xf numFmtId="0" fontId="1" fillId="3" borderId="3" xfId="0" applyFont="1" applyFill="1" applyBorder="1"/>
    <xf numFmtId="0" fontId="0" fillId="3" borderId="3" xfId="0" applyFont="1" applyFill="1" applyBorder="1"/>
    <xf numFmtId="0" fontId="4" fillId="3" borderId="4" xfId="0" applyFont="1" applyFill="1" applyBorder="1"/>
    <xf numFmtId="0" fontId="2" fillId="3" borderId="7" xfId="0" applyFont="1" applyFill="1" applyBorder="1"/>
    <xf numFmtId="0" fontId="3" fillId="3" borderId="1" xfId="0" applyFont="1" applyFill="1" applyBorder="1" applyAlignment="1">
      <alignment horizontal="center"/>
    </xf>
    <xf numFmtId="14" fontId="2" fillId="3" borderId="6" xfId="0" applyNumberFormat="1" applyFont="1" applyFill="1" applyBorder="1"/>
    <xf numFmtId="20" fontId="2" fillId="3" borderId="13" xfId="0" applyNumberFormat="1" applyFont="1" applyFill="1" applyBorder="1"/>
    <xf numFmtId="14" fontId="2" fillId="3" borderId="13" xfId="0" applyNumberFormat="1" applyFont="1" applyFill="1" applyBorder="1"/>
    <xf numFmtId="0" fontId="4" fillId="3" borderId="5" xfId="0" applyFont="1" applyFill="1" applyBorder="1" applyAlignment="1">
      <alignment wrapText="1"/>
    </xf>
    <xf numFmtId="0" fontId="4" fillId="3" borderId="0" xfId="0" applyFont="1" applyFill="1" applyBorder="1" applyAlignment="1"/>
    <xf numFmtId="14" fontId="2" fillId="3" borderId="8" xfId="0" applyNumberFormat="1" applyFont="1" applyFill="1" applyBorder="1"/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13" xfId="0" applyFill="1" applyBorder="1"/>
    <xf numFmtId="0" fontId="4" fillId="3" borderId="14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4" fillId="3" borderId="10" xfId="0" applyFont="1" applyFill="1" applyBorder="1"/>
    <xf numFmtId="0" fontId="0" fillId="3" borderId="5" xfId="0" applyFill="1" applyBorder="1"/>
    <xf numFmtId="0" fontId="4" fillId="3" borderId="7" xfId="0" applyFont="1" applyFill="1" applyBorder="1"/>
    <xf numFmtId="0" fontId="0" fillId="3" borderId="3" xfId="0" applyFill="1" applyBorder="1"/>
    <xf numFmtId="0" fontId="1" fillId="3" borderId="10" xfId="0" applyFont="1" applyFill="1" applyBorder="1"/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right" vertical="center"/>
    </xf>
    <xf numFmtId="49" fontId="2" fillId="3" borderId="13" xfId="0" applyNumberFormat="1" applyFont="1" applyFill="1" applyBorder="1" applyAlignment="1">
      <alignment horizontal="right"/>
    </xf>
    <xf numFmtId="14" fontId="2" fillId="3" borderId="6" xfId="0" applyNumberFormat="1" applyFont="1" applyFill="1" applyBorder="1" applyAlignment="1">
      <alignment horizontal="center" vertical="center"/>
    </xf>
    <xf numFmtId="14" fontId="2" fillId="3" borderId="7" xfId="0" applyNumberFormat="1" applyFont="1" applyFill="1" applyBorder="1" applyAlignment="1">
      <alignment horizontal="center" vertical="center"/>
    </xf>
    <xf numFmtId="14" fontId="2" fillId="3" borderId="13" xfId="0" applyNumberFormat="1" applyFont="1" applyFill="1" applyBorder="1" applyAlignment="1">
      <alignment horizontal="center" vertical="center"/>
    </xf>
    <xf numFmtId="14" fontId="2" fillId="3" borderId="14" xfId="0" applyNumberFormat="1" applyFont="1" applyFill="1" applyBorder="1" applyAlignment="1">
      <alignment horizontal="center" vertical="center"/>
    </xf>
    <xf numFmtId="14" fontId="2" fillId="3" borderId="8" xfId="0" applyNumberFormat="1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14" fontId="2" fillId="3" borderId="13" xfId="0" applyNumberFormat="1" applyFont="1" applyFill="1" applyBorder="1" applyAlignment="1">
      <alignment horizontal="center" vertical="center" wrapText="1"/>
    </xf>
    <xf numFmtId="14" fontId="2" fillId="3" borderId="14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 wrapText="1"/>
    </xf>
    <xf numFmtId="14" fontId="2" fillId="3" borderId="0" xfId="0" applyNumberFormat="1" applyFont="1" applyFill="1" applyBorder="1"/>
    <xf numFmtId="20" fontId="2" fillId="3" borderId="0" xfId="0" applyNumberFormat="1" applyFont="1" applyFill="1" applyBorder="1"/>
    <xf numFmtId="22" fontId="2" fillId="3" borderId="13" xfId="0" applyNumberFormat="1" applyFont="1" applyFill="1" applyBorder="1" applyAlignment="1">
      <alignment horizontal="center" vertical="center"/>
    </xf>
    <xf numFmtId="20" fontId="2" fillId="3" borderId="13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wrapText="1"/>
    </xf>
    <xf numFmtId="49" fontId="2" fillId="3" borderId="11" xfId="0" applyNumberFormat="1" applyFont="1" applyFill="1" applyBorder="1" applyAlignment="1">
      <alignment horizontal="center" wrapText="1"/>
    </xf>
    <xf numFmtId="49" fontId="2" fillId="3" borderId="12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wrapText="1"/>
    </xf>
    <xf numFmtId="49" fontId="3" fillId="3" borderId="12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horizontal="center" wrapText="1"/>
    </xf>
    <xf numFmtId="49" fontId="3" fillId="3" borderId="8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49" fontId="3" fillId="3" borderId="7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>
      <alignment horizontal="center" wrapText="1"/>
    </xf>
    <xf numFmtId="49" fontId="2" fillId="3" borderId="13" xfId="0" applyNumberFormat="1" applyFont="1" applyFill="1" applyBorder="1" applyAlignment="1">
      <alignment horizontal="center" wrapText="1"/>
    </xf>
    <xf numFmtId="49" fontId="2" fillId="3" borderId="15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3" borderId="14" xfId="0" applyFont="1" applyFill="1" applyBorder="1"/>
    <xf numFmtId="0" fontId="4" fillId="3" borderId="10" xfId="0" applyFont="1" applyFill="1" applyBorder="1"/>
    <xf numFmtId="0" fontId="4" fillId="3" borderId="0" xfId="0" applyFont="1" applyFill="1" applyBorder="1" applyAlignment="1">
      <alignment horizontal="center" vertical="justify"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49" fontId="2" fillId="3" borderId="7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center" wrapText="1"/>
    </xf>
    <xf numFmtId="0" fontId="0" fillId="3" borderId="6" xfId="0" applyFill="1" applyBorder="1"/>
    <xf numFmtId="0" fontId="0" fillId="3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1"/>
  <sheetViews>
    <sheetView tabSelected="1" view="pageBreakPreview" zoomScale="115" zoomScaleSheetLayoutView="115" workbookViewId="0">
      <selection activeCell="E60" sqref="E60:G60"/>
    </sheetView>
  </sheetViews>
  <sheetFormatPr defaultRowHeight="15"/>
  <cols>
    <col min="1" max="1" width="5" style="12" customWidth="1"/>
    <col min="2" max="3" width="4.85546875" style="12" customWidth="1"/>
    <col min="4" max="4" width="5.42578125" style="12" customWidth="1"/>
    <col min="5" max="5" width="4.5703125" style="12" customWidth="1"/>
    <col min="6" max="6" width="6.7109375" style="12" customWidth="1"/>
    <col min="7" max="7" width="5.42578125" style="12" customWidth="1"/>
    <col min="8" max="8" width="5.5703125" style="12" customWidth="1"/>
    <col min="9" max="9" width="5.85546875" style="12" customWidth="1"/>
    <col min="10" max="10" width="5.28515625" style="12" customWidth="1"/>
    <col min="11" max="11" width="4.7109375" style="12" customWidth="1"/>
    <col min="12" max="12" width="5" style="12" customWidth="1"/>
    <col min="13" max="13" width="5.5703125" style="12" customWidth="1"/>
    <col min="14" max="14" width="9.85546875" style="13" customWidth="1"/>
    <col min="15" max="15" width="7.85546875" style="14" customWidth="1"/>
    <col min="16" max="16384" width="9.140625" style="12"/>
  </cols>
  <sheetData>
    <row r="1" spans="1:16" s="19" customForma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 t="s">
        <v>9</v>
      </c>
      <c r="M1" s="31"/>
      <c r="N1" s="31"/>
      <c r="O1" s="32"/>
      <c r="P1" s="31"/>
    </row>
    <row r="2" spans="1:16" s="19" customForma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31"/>
    </row>
    <row r="3" spans="1:16" s="19" customFormat="1" ht="15.75" customHeight="1">
      <c r="A3" s="85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  <c r="P3" s="31"/>
    </row>
    <row r="4" spans="1:16" s="19" customForma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  <c r="P4" s="31"/>
    </row>
    <row r="5" spans="1:16" s="19" customFormat="1">
      <c r="A5" s="22" t="s">
        <v>10</v>
      </c>
      <c r="B5" s="43" t="s">
        <v>16</v>
      </c>
      <c r="C5" s="43"/>
      <c r="D5" s="43"/>
      <c r="E5" s="43"/>
      <c r="F5" s="43"/>
      <c r="G5" s="43"/>
      <c r="H5" s="43"/>
      <c r="I5" s="44"/>
      <c r="J5" s="33"/>
      <c r="K5" s="33"/>
      <c r="L5" s="33"/>
      <c r="M5" s="33"/>
      <c r="N5" s="33"/>
      <c r="O5" s="45"/>
      <c r="P5" s="31"/>
    </row>
    <row r="6" spans="1:16" s="37" customFormat="1" ht="60.75" customHeight="1">
      <c r="A6" s="102" t="s">
        <v>7</v>
      </c>
      <c r="B6" s="100" t="s">
        <v>57</v>
      </c>
      <c r="C6" s="100" t="s">
        <v>55</v>
      </c>
      <c r="D6" s="132" t="s">
        <v>0</v>
      </c>
      <c r="E6" s="104" t="s">
        <v>6</v>
      </c>
      <c r="F6" s="105"/>
      <c r="G6" s="106"/>
      <c r="H6" s="105" t="s">
        <v>4</v>
      </c>
      <c r="I6" s="105"/>
      <c r="J6" s="105"/>
      <c r="K6" s="104" t="s">
        <v>15</v>
      </c>
      <c r="L6" s="105"/>
      <c r="M6" s="106"/>
      <c r="N6" s="102" t="s">
        <v>56</v>
      </c>
      <c r="O6" s="107"/>
      <c r="P6" s="36"/>
    </row>
    <row r="7" spans="1:16" s="19" customFormat="1">
      <c r="A7" s="103"/>
      <c r="B7" s="101"/>
      <c r="C7" s="101"/>
      <c r="D7" s="133"/>
      <c r="E7" s="47" t="s">
        <v>1</v>
      </c>
      <c r="F7" s="47" t="s">
        <v>2</v>
      </c>
      <c r="G7" s="47" t="s">
        <v>3</v>
      </c>
      <c r="H7" s="47" t="s">
        <v>1</v>
      </c>
      <c r="I7" s="47" t="s">
        <v>2</v>
      </c>
      <c r="J7" s="47" t="s">
        <v>3</v>
      </c>
      <c r="K7" s="47" t="s">
        <v>1</v>
      </c>
      <c r="L7" s="47" t="s">
        <v>2</v>
      </c>
      <c r="M7" s="47" t="s">
        <v>3</v>
      </c>
      <c r="N7" s="103"/>
      <c r="O7" s="108"/>
      <c r="P7" s="31"/>
    </row>
    <row r="8" spans="1:16" s="19" customFormat="1">
      <c r="A8" s="15"/>
      <c r="B8" s="16"/>
      <c r="C8" s="16"/>
      <c r="D8" s="18">
        <v>1</v>
      </c>
      <c r="E8" s="18">
        <v>16</v>
      </c>
      <c r="F8" s="18">
        <v>41</v>
      </c>
      <c r="G8" s="18">
        <v>34</v>
      </c>
      <c r="H8" s="27"/>
      <c r="I8" s="16"/>
      <c r="J8" s="27"/>
      <c r="K8" s="16"/>
      <c r="L8" s="27"/>
      <c r="M8" s="16"/>
      <c r="N8" s="69">
        <v>42362</v>
      </c>
      <c r="O8" s="70"/>
      <c r="P8" s="31"/>
    </row>
    <row r="9" spans="1:16" s="19" customFormat="1">
      <c r="A9" s="20">
        <v>5101</v>
      </c>
      <c r="B9" s="21">
        <v>250</v>
      </c>
      <c r="C9" s="21">
        <v>361</v>
      </c>
      <c r="D9" s="18">
        <v>2</v>
      </c>
      <c r="E9" s="18">
        <v>37</v>
      </c>
      <c r="F9" s="18">
        <v>51</v>
      </c>
      <c r="G9" s="18">
        <v>49</v>
      </c>
      <c r="H9" s="25"/>
      <c r="I9" s="21"/>
      <c r="J9" s="25"/>
      <c r="K9" s="21"/>
      <c r="L9" s="25"/>
      <c r="M9" s="21"/>
      <c r="N9" s="83" t="s">
        <v>65</v>
      </c>
      <c r="O9" s="72"/>
      <c r="P9" s="31"/>
    </row>
    <row r="10" spans="1:16" s="19" customFormat="1">
      <c r="A10" s="20"/>
      <c r="B10" s="21"/>
      <c r="C10" s="21"/>
      <c r="D10" s="18">
        <v>3</v>
      </c>
      <c r="E10" s="18">
        <v>34</v>
      </c>
      <c r="F10" s="18">
        <v>9</v>
      </c>
      <c r="G10" s="18">
        <v>44</v>
      </c>
      <c r="H10" s="25"/>
      <c r="I10" s="21"/>
      <c r="J10" s="25"/>
      <c r="K10" s="21"/>
      <c r="L10" s="25"/>
      <c r="M10" s="21"/>
      <c r="N10" s="71"/>
      <c r="O10" s="72"/>
      <c r="P10" s="31"/>
    </row>
    <row r="11" spans="1:16" s="19" customFormat="1">
      <c r="A11" s="20"/>
      <c r="B11" s="21"/>
      <c r="C11" s="21"/>
      <c r="D11" s="18">
        <v>4</v>
      </c>
      <c r="E11" s="18">
        <v>2</v>
      </c>
      <c r="F11" s="18">
        <v>4</v>
      </c>
      <c r="G11" s="18">
        <v>4</v>
      </c>
      <c r="H11" s="25"/>
      <c r="I11" s="21"/>
      <c r="J11" s="25"/>
      <c r="K11" s="21"/>
      <c r="L11" s="25"/>
      <c r="M11" s="21"/>
      <c r="N11" s="71"/>
      <c r="O11" s="72"/>
      <c r="P11" s="31"/>
    </row>
    <row r="12" spans="1:16" s="19" customFormat="1">
      <c r="A12" s="20"/>
      <c r="B12" s="21"/>
      <c r="C12" s="21"/>
      <c r="D12" s="18" t="s">
        <v>11</v>
      </c>
      <c r="E12" s="18">
        <f>SUM(E8:E11)</f>
        <v>89</v>
      </c>
      <c r="F12" s="18">
        <f t="shared" ref="F12:G12" si="0">SUM(F8:F11)</f>
        <v>105</v>
      </c>
      <c r="G12" s="18">
        <f t="shared" si="0"/>
        <v>131</v>
      </c>
      <c r="H12" s="25">
        <v>237</v>
      </c>
      <c r="I12" s="21">
        <v>236</v>
      </c>
      <c r="J12" s="25">
        <v>236</v>
      </c>
      <c r="K12" s="21">
        <v>408</v>
      </c>
      <c r="L12" s="25">
        <v>409</v>
      </c>
      <c r="M12" s="21">
        <v>407</v>
      </c>
      <c r="N12" s="71"/>
      <c r="O12" s="72"/>
    </row>
    <row r="13" spans="1:16" s="19" customFormat="1">
      <c r="A13" s="23"/>
      <c r="B13" s="24"/>
      <c r="C13" s="24"/>
      <c r="D13" s="18" t="s">
        <v>12</v>
      </c>
      <c r="E13" s="22"/>
      <c r="F13" s="16">
        <f>(E12*H12+F12*I12+G12*J12)/1000</f>
        <v>76.789000000000001</v>
      </c>
      <c r="G13" s="17"/>
      <c r="H13" s="35"/>
      <c r="I13" s="24"/>
      <c r="J13" s="35"/>
      <c r="K13" s="24"/>
      <c r="L13" s="35"/>
      <c r="M13" s="24"/>
      <c r="N13" s="73"/>
      <c r="O13" s="74"/>
    </row>
    <row r="14" spans="1:16" s="19" customFormat="1">
      <c r="A14" s="15"/>
      <c r="B14" s="16"/>
      <c r="C14" s="16"/>
      <c r="D14" s="18">
        <v>1</v>
      </c>
      <c r="E14" s="18">
        <v>55</v>
      </c>
      <c r="F14" s="18">
        <v>30</v>
      </c>
      <c r="G14" s="18">
        <v>24</v>
      </c>
      <c r="H14" s="27"/>
      <c r="I14" s="16"/>
      <c r="J14" s="27"/>
      <c r="K14" s="16"/>
      <c r="L14" s="27"/>
      <c r="M14" s="16"/>
      <c r="N14" s="75">
        <v>42362.809027777781</v>
      </c>
      <c r="O14" s="76"/>
    </row>
    <row r="15" spans="1:16" s="19" customFormat="1">
      <c r="A15" s="20">
        <v>5102</v>
      </c>
      <c r="B15" s="21">
        <v>100</v>
      </c>
      <c r="C15" s="21">
        <v>231</v>
      </c>
      <c r="D15" s="18">
        <v>2</v>
      </c>
      <c r="E15" s="18">
        <v>22</v>
      </c>
      <c r="F15" s="18">
        <v>28</v>
      </c>
      <c r="G15" s="18">
        <v>14</v>
      </c>
      <c r="H15" s="25"/>
      <c r="I15" s="21"/>
      <c r="J15" s="25"/>
      <c r="K15" s="21"/>
      <c r="L15" s="25"/>
      <c r="M15" s="21"/>
      <c r="N15" s="84">
        <v>0.80902777777777779</v>
      </c>
      <c r="O15" s="78"/>
    </row>
    <row r="16" spans="1:16" s="19" customFormat="1">
      <c r="A16" s="20"/>
      <c r="B16" s="21"/>
      <c r="C16" s="21"/>
      <c r="D16" s="18" t="s">
        <v>11</v>
      </c>
      <c r="E16" s="18">
        <f>SUM(E14:E15)</f>
        <v>77</v>
      </c>
      <c r="F16" s="18">
        <f t="shared" ref="F16:G16" si="1">SUM(F14:F15)</f>
        <v>58</v>
      </c>
      <c r="G16" s="18">
        <f t="shared" si="1"/>
        <v>38</v>
      </c>
      <c r="H16" s="25">
        <v>230</v>
      </c>
      <c r="I16" s="21">
        <v>228</v>
      </c>
      <c r="J16" s="25">
        <v>241</v>
      </c>
      <c r="K16" s="21">
        <v>404</v>
      </c>
      <c r="L16" s="25">
        <v>402</v>
      </c>
      <c r="M16" s="21">
        <v>408</v>
      </c>
      <c r="N16" s="77"/>
      <c r="O16" s="78"/>
    </row>
    <row r="17" spans="1:15" s="19" customFormat="1">
      <c r="A17" s="23"/>
      <c r="B17" s="24"/>
      <c r="C17" s="24"/>
      <c r="D17" s="18" t="s">
        <v>12</v>
      </c>
      <c r="E17" s="22"/>
      <c r="F17" s="16">
        <f>(E16*H16+F16*I16+G16*J16)/1000</f>
        <v>40.091999999999999</v>
      </c>
      <c r="G17" s="17"/>
      <c r="H17" s="35"/>
      <c r="I17" s="24"/>
      <c r="J17" s="35"/>
      <c r="K17" s="24"/>
      <c r="L17" s="35"/>
      <c r="M17" s="24"/>
      <c r="N17" s="79"/>
      <c r="O17" s="80"/>
    </row>
    <row r="18" spans="1:15" s="19" customFormat="1">
      <c r="A18" s="15"/>
      <c r="B18" s="16"/>
      <c r="C18" s="16"/>
      <c r="D18" s="18">
        <v>1</v>
      </c>
      <c r="E18" s="18">
        <v>84</v>
      </c>
      <c r="F18" s="18">
        <v>78</v>
      </c>
      <c r="G18" s="18">
        <v>86</v>
      </c>
      <c r="H18" s="27"/>
      <c r="I18" s="16"/>
      <c r="J18" s="27"/>
      <c r="K18" s="16"/>
      <c r="L18" s="27"/>
      <c r="M18" s="16"/>
      <c r="N18" s="50">
        <v>42362</v>
      </c>
      <c r="O18" s="51"/>
    </row>
    <row r="19" spans="1:15" s="19" customFormat="1">
      <c r="A19" s="20">
        <v>5103</v>
      </c>
      <c r="B19" s="21">
        <v>250</v>
      </c>
      <c r="C19" s="21">
        <v>361</v>
      </c>
      <c r="D19" s="18">
        <v>2</v>
      </c>
      <c r="E19" s="18">
        <v>60</v>
      </c>
      <c r="F19" s="18">
        <v>62</v>
      </c>
      <c r="G19" s="18">
        <v>38</v>
      </c>
      <c r="H19" s="25"/>
      <c r="I19" s="21"/>
      <c r="J19" s="25"/>
      <c r="K19" s="21"/>
      <c r="L19" s="25"/>
      <c r="M19" s="21"/>
      <c r="N19" s="49">
        <v>0.81597222222222221</v>
      </c>
      <c r="O19" s="52"/>
    </row>
    <row r="20" spans="1:15" s="19" customFormat="1">
      <c r="A20" s="20"/>
      <c r="B20" s="21"/>
      <c r="C20" s="21"/>
      <c r="D20" s="18">
        <v>3</v>
      </c>
      <c r="E20" s="18">
        <v>61</v>
      </c>
      <c r="F20" s="18">
        <v>29</v>
      </c>
      <c r="G20" s="18">
        <v>27</v>
      </c>
      <c r="H20" s="25"/>
      <c r="I20" s="21"/>
      <c r="J20" s="25"/>
      <c r="K20" s="21"/>
      <c r="L20" s="25"/>
      <c r="M20" s="21"/>
      <c r="N20" s="50"/>
      <c r="O20" s="52"/>
    </row>
    <row r="21" spans="1:15" s="19" customFormat="1">
      <c r="A21" s="20"/>
      <c r="B21" s="21"/>
      <c r="C21" s="21"/>
      <c r="D21" s="18" t="s">
        <v>11</v>
      </c>
      <c r="E21" s="18">
        <f>SUM(E18:E20)</f>
        <v>205</v>
      </c>
      <c r="F21" s="18">
        <f t="shared" ref="F21:G21" si="2">SUM(F18:F20)</f>
        <v>169</v>
      </c>
      <c r="G21" s="18">
        <f t="shared" si="2"/>
        <v>151</v>
      </c>
      <c r="H21" s="25">
        <v>233</v>
      </c>
      <c r="I21" s="21">
        <v>232</v>
      </c>
      <c r="J21" s="25">
        <v>231</v>
      </c>
      <c r="K21" s="21">
        <v>401</v>
      </c>
      <c r="L21" s="25">
        <v>402</v>
      </c>
      <c r="M21" s="21">
        <v>400</v>
      </c>
      <c r="N21" s="20"/>
      <c r="O21" s="52"/>
    </row>
    <row r="22" spans="1:15" s="19" customFormat="1">
      <c r="A22" s="23"/>
      <c r="B22" s="24"/>
      <c r="C22" s="24"/>
      <c r="D22" s="18" t="s">
        <v>12</v>
      </c>
      <c r="E22" s="22"/>
      <c r="F22" s="16">
        <f>(E21*H21+F21*I21+G21*J21)/1000</f>
        <v>121.854</v>
      </c>
      <c r="G22" s="17"/>
      <c r="H22" s="35"/>
      <c r="I22" s="24"/>
      <c r="J22" s="35"/>
      <c r="K22" s="24"/>
      <c r="L22" s="35"/>
      <c r="M22" s="24"/>
      <c r="N22" s="20"/>
      <c r="O22" s="52"/>
    </row>
    <row r="23" spans="1:15" s="19" customFormat="1">
      <c r="A23" s="15"/>
      <c r="B23" s="16"/>
      <c r="C23" s="16"/>
      <c r="D23" s="18">
        <v>1</v>
      </c>
      <c r="E23" s="18">
        <v>12</v>
      </c>
      <c r="F23" s="18">
        <v>34</v>
      </c>
      <c r="G23" s="18">
        <v>54</v>
      </c>
      <c r="H23" s="27"/>
      <c r="I23" s="16"/>
      <c r="J23" s="27"/>
      <c r="K23" s="16"/>
      <c r="L23" s="27"/>
      <c r="M23" s="16"/>
      <c r="N23" s="75">
        <v>42362.84375</v>
      </c>
      <c r="O23" s="76"/>
    </row>
    <row r="24" spans="1:15" s="19" customFormat="1">
      <c r="A24" s="20">
        <v>5104</v>
      </c>
      <c r="B24" s="21">
        <v>250</v>
      </c>
      <c r="C24" s="21">
        <v>361</v>
      </c>
      <c r="D24" s="18">
        <v>2</v>
      </c>
      <c r="E24" s="18">
        <v>50</v>
      </c>
      <c r="F24" s="18">
        <v>18</v>
      </c>
      <c r="G24" s="18">
        <v>14</v>
      </c>
      <c r="H24" s="25"/>
      <c r="I24" s="21"/>
      <c r="J24" s="25"/>
      <c r="K24" s="21"/>
      <c r="L24" s="25"/>
      <c r="M24" s="21"/>
      <c r="N24" s="84">
        <v>0.84375</v>
      </c>
      <c r="O24" s="78"/>
    </row>
    <row r="25" spans="1:15" s="19" customFormat="1">
      <c r="A25" s="20"/>
      <c r="B25" s="21"/>
      <c r="C25" s="21"/>
      <c r="D25" s="18">
        <v>3</v>
      </c>
      <c r="E25" s="18">
        <v>6</v>
      </c>
      <c r="F25" s="18">
        <v>0</v>
      </c>
      <c r="G25" s="18">
        <v>2.5</v>
      </c>
      <c r="H25" s="25"/>
      <c r="I25" s="21"/>
      <c r="J25" s="25"/>
      <c r="K25" s="21"/>
      <c r="L25" s="25"/>
      <c r="M25" s="21"/>
      <c r="N25" s="77"/>
      <c r="O25" s="78"/>
    </row>
    <row r="26" spans="1:15" s="19" customFormat="1">
      <c r="A26" s="20"/>
      <c r="B26" s="21"/>
      <c r="C26" s="21"/>
      <c r="D26" s="18" t="s">
        <v>11</v>
      </c>
      <c r="E26" s="18">
        <f>SUM(E23:E25)</f>
        <v>68</v>
      </c>
      <c r="F26" s="18">
        <f t="shared" ref="F26:G26" si="3">SUM(F23:F25)</f>
        <v>52</v>
      </c>
      <c r="G26" s="18">
        <f t="shared" si="3"/>
        <v>70.5</v>
      </c>
      <c r="H26" s="25">
        <v>239</v>
      </c>
      <c r="I26" s="21">
        <v>234</v>
      </c>
      <c r="J26" s="25">
        <v>232</v>
      </c>
      <c r="K26" s="21">
        <v>412</v>
      </c>
      <c r="L26" s="25">
        <v>409</v>
      </c>
      <c r="M26" s="21">
        <v>409</v>
      </c>
      <c r="N26" s="77"/>
      <c r="O26" s="78"/>
    </row>
    <row r="27" spans="1:15" s="19" customFormat="1">
      <c r="A27" s="23"/>
      <c r="B27" s="24"/>
      <c r="C27" s="24"/>
      <c r="D27" s="18" t="s">
        <v>12</v>
      </c>
      <c r="E27" s="22"/>
      <c r="F27" s="16">
        <f>(E26*H26+F26*I26+G26*J26)/1000</f>
        <v>44.776000000000003</v>
      </c>
      <c r="G27" s="17"/>
      <c r="H27" s="35"/>
      <c r="I27" s="24"/>
      <c r="J27" s="35"/>
      <c r="K27" s="24"/>
      <c r="L27" s="35"/>
      <c r="M27" s="24"/>
      <c r="N27" s="79"/>
      <c r="O27" s="80"/>
    </row>
    <row r="28" spans="1:15" s="19" customFormat="1">
      <c r="A28" s="15"/>
      <c r="B28" s="16"/>
      <c r="C28" s="16"/>
      <c r="D28" s="18">
        <v>1</v>
      </c>
      <c r="E28" s="18">
        <v>6.7</v>
      </c>
      <c r="F28" s="18">
        <v>13</v>
      </c>
      <c r="G28" s="18">
        <v>9</v>
      </c>
      <c r="H28" s="27"/>
      <c r="I28" s="16"/>
      <c r="J28" s="27"/>
      <c r="K28" s="16"/>
      <c r="L28" s="27"/>
      <c r="M28" s="16"/>
      <c r="N28" s="75">
        <v>42362</v>
      </c>
      <c r="O28" s="122"/>
    </row>
    <row r="29" spans="1:15" s="19" customFormat="1">
      <c r="A29" s="20">
        <v>5105</v>
      </c>
      <c r="B29" s="21">
        <v>100</v>
      </c>
      <c r="C29" s="21">
        <v>144</v>
      </c>
      <c r="D29" s="18">
        <v>2</v>
      </c>
      <c r="E29" s="18">
        <v>10.5</v>
      </c>
      <c r="F29" s="18">
        <v>33</v>
      </c>
      <c r="G29" s="18">
        <v>35</v>
      </c>
      <c r="H29" s="25"/>
      <c r="I29" s="21"/>
      <c r="J29" s="25"/>
      <c r="K29" s="21"/>
      <c r="L29" s="25"/>
      <c r="M29" s="21"/>
      <c r="N29" s="49">
        <v>0.82291666666666663</v>
      </c>
      <c r="O29" s="123"/>
    </row>
    <row r="30" spans="1:15" s="19" customFormat="1">
      <c r="A30" s="20"/>
      <c r="B30" s="21"/>
      <c r="C30" s="21"/>
      <c r="D30" s="18">
        <v>3</v>
      </c>
      <c r="E30" s="18">
        <v>4</v>
      </c>
      <c r="F30" s="18">
        <v>5</v>
      </c>
      <c r="G30" s="18">
        <v>27</v>
      </c>
      <c r="H30" s="25"/>
      <c r="I30" s="21"/>
      <c r="J30" s="25"/>
      <c r="K30" s="21"/>
      <c r="L30" s="25"/>
      <c r="M30" s="21"/>
      <c r="N30" s="50"/>
      <c r="O30" s="123"/>
    </row>
    <row r="31" spans="1:15" s="19" customFormat="1">
      <c r="A31" s="20"/>
      <c r="B31" s="21"/>
      <c r="C31" s="21"/>
      <c r="D31" s="18" t="s">
        <v>11</v>
      </c>
      <c r="E31" s="18">
        <f>SUM(E28:E30)</f>
        <v>21.2</v>
      </c>
      <c r="F31" s="18">
        <f t="shared" ref="F31:G31" si="4">SUM(F28:F30)</f>
        <v>51</v>
      </c>
      <c r="G31" s="18">
        <f t="shared" si="4"/>
        <v>71</v>
      </c>
      <c r="H31" s="25">
        <v>232</v>
      </c>
      <c r="I31" s="21">
        <v>233</v>
      </c>
      <c r="J31" s="25">
        <v>230</v>
      </c>
      <c r="K31" s="21">
        <v>402</v>
      </c>
      <c r="L31" s="25">
        <v>403</v>
      </c>
      <c r="M31" s="21">
        <v>401</v>
      </c>
      <c r="N31" s="20"/>
      <c r="O31" s="123"/>
    </row>
    <row r="32" spans="1:15" s="19" customFormat="1">
      <c r="A32" s="23"/>
      <c r="B32" s="24"/>
      <c r="C32" s="24"/>
      <c r="D32" s="18" t="s">
        <v>12</v>
      </c>
      <c r="E32" s="22"/>
      <c r="F32" s="16">
        <f>(E31*H31+F31*I31+G31*J31)/1000</f>
        <v>33.131399999999999</v>
      </c>
      <c r="G32" s="17"/>
      <c r="H32" s="35"/>
      <c r="I32" s="24"/>
      <c r="J32" s="35"/>
      <c r="K32" s="24"/>
      <c r="L32" s="35"/>
      <c r="M32" s="24"/>
      <c r="N32" s="23"/>
      <c r="O32" s="124"/>
    </row>
    <row r="33" spans="1:15" s="19" customFormat="1">
      <c r="A33" s="15"/>
      <c r="B33" s="16"/>
      <c r="C33" s="16"/>
      <c r="D33" s="18">
        <v>1</v>
      </c>
      <c r="E33" s="18">
        <v>39</v>
      </c>
      <c r="F33" s="18">
        <v>48</v>
      </c>
      <c r="G33" s="18">
        <v>29</v>
      </c>
      <c r="H33" s="27"/>
      <c r="I33" s="16"/>
      <c r="J33" s="27"/>
      <c r="K33" s="16"/>
      <c r="L33" s="27"/>
      <c r="M33" s="16"/>
      <c r="N33" s="48">
        <v>42362</v>
      </c>
      <c r="O33" s="122"/>
    </row>
    <row r="34" spans="1:15" s="19" customFormat="1">
      <c r="A34" s="20">
        <v>5106</v>
      </c>
      <c r="B34" s="21">
        <v>250</v>
      </c>
      <c r="C34" s="21">
        <v>361</v>
      </c>
      <c r="D34" s="18">
        <v>2</v>
      </c>
      <c r="E34" s="18">
        <v>22</v>
      </c>
      <c r="F34" s="18">
        <v>62</v>
      </c>
      <c r="G34" s="18">
        <v>55</v>
      </c>
      <c r="H34" s="25"/>
      <c r="I34" s="21"/>
      <c r="J34" s="25"/>
      <c r="K34" s="21"/>
      <c r="L34" s="25"/>
      <c r="M34" s="21"/>
      <c r="N34" s="49">
        <v>0.81944444444444453</v>
      </c>
      <c r="O34" s="123"/>
    </row>
    <row r="35" spans="1:15" s="19" customFormat="1">
      <c r="A35" s="20"/>
      <c r="B35" s="21"/>
      <c r="C35" s="21"/>
      <c r="D35" s="18">
        <v>3</v>
      </c>
      <c r="E35" s="18">
        <v>13</v>
      </c>
      <c r="F35" s="18">
        <v>24</v>
      </c>
      <c r="G35" s="18">
        <v>20</v>
      </c>
      <c r="H35" s="25"/>
      <c r="I35" s="21"/>
      <c r="J35" s="25"/>
      <c r="K35" s="21"/>
      <c r="L35" s="25"/>
      <c r="M35" s="21"/>
      <c r="N35" s="50"/>
      <c r="O35" s="123"/>
    </row>
    <row r="36" spans="1:15" s="19" customFormat="1">
      <c r="A36" s="20"/>
      <c r="B36" s="21"/>
      <c r="C36" s="21"/>
      <c r="D36" s="18" t="s">
        <v>11</v>
      </c>
      <c r="E36" s="18">
        <f>SUM(E33:E35)</f>
        <v>74</v>
      </c>
      <c r="F36" s="18">
        <f t="shared" ref="F36:G36" si="5">SUM(F33:F35)</f>
        <v>134</v>
      </c>
      <c r="G36" s="18">
        <f t="shared" si="5"/>
        <v>104</v>
      </c>
      <c r="H36" s="25">
        <v>237</v>
      </c>
      <c r="I36" s="21">
        <v>232</v>
      </c>
      <c r="J36" s="25">
        <v>229</v>
      </c>
      <c r="K36" s="21">
        <v>404</v>
      </c>
      <c r="L36" s="25">
        <v>403</v>
      </c>
      <c r="M36" s="21">
        <v>407</v>
      </c>
      <c r="N36" s="20"/>
      <c r="O36" s="123"/>
    </row>
    <row r="37" spans="1:15" s="19" customFormat="1">
      <c r="A37" s="23"/>
      <c r="B37" s="24"/>
      <c r="C37" s="24"/>
      <c r="D37" s="18" t="s">
        <v>12</v>
      </c>
      <c r="E37" s="22"/>
      <c r="F37" s="16">
        <f>(E36*H36+F36*I36+G36*J36)/1000</f>
        <v>72.441999999999993</v>
      </c>
      <c r="G37" s="17"/>
      <c r="H37" s="35"/>
      <c r="I37" s="24"/>
      <c r="J37" s="35"/>
      <c r="K37" s="24"/>
      <c r="L37" s="35"/>
      <c r="M37" s="24"/>
      <c r="N37" s="23"/>
      <c r="O37" s="124"/>
    </row>
    <row r="38" spans="1:15" s="19" customFormat="1">
      <c r="A38" s="15"/>
      <c r="B38" s="16"/>
      <c r="C38" s="16"/>
      <c r="D38" s="18">
        <v>1</v>
      </c>
      <c r="E38" s="18">
        <v>1</v>
      </c>
      <c r="F38" s="18">
        <v>3</v>
      </c>
      <c r="G38" s="18">
        <v>0</v>
      </c>
      <c r="H38" s="27"/>
      <c r="I38" s="16"/>
      <c r="J38" s="27"/>
      <c r="K38" s="16"/>
      <c r="L38" s="27"/>
      <c r="M38" s="16"/>
      <c r="N38" s="48">
        <v>42362</v>
      </c>
      <c r="O38" s="122"/>
    </row>
    <row r="39" spans="1:15" s="19" customFormat="1">
      <c r="A39" s="20">
        <v>5108</v>
      </c>
      <c r="B39" s="21">
        <v>100</v>
      </c>
      <c r="C39" s="21">
        <v>144</v>
      </c>
      <c r="D39" s="18">
        <v>2</v>
      </c>
      <c r="E39" s="18"/>
      <c r="F39" s="18"/>
      <c r="G39" s="18"/>
      <c r="H39" s="25"/>
      <c r="I39" s="21"/>
      <c r="J39" s="25"/>
      <c r="K39" s="21"/>
      <c r="L39" s="25"/>
      <c r="M39" s="21"/>
      <c r="N39" s="49">
        <v>0.75347222222222221</v>
      </c>
      <c r="O39" s="123"/>
    </row>
    <row r="40" spans="1:15" s="19" customFormat="1">
      <c r="A40" s="20"/>
      <c r="B40" s="21"/>
      <c r="C40" s="21"/>
      <c r="D40" s="18" t="s">
        <v>11</v>
      </c>
      <c r="E40" s="18">
        <f>SUM(E37:E39)</f>
        <v>1</v>
      </c>
      <c r="F40" s="18">
        <f t="shared" ref="F40:G40" si="6">SUM(F37:F39)</f>
        <v>75.441999999999993</v>
      </c>
      <c r="G40" s="18">
        <f t="shared" si="6"/>
        <v>0</v>
      </c>
      <c r="H40" s="21">
        <v>241</v>
      </c>
      <c r="I40" s="25">
        <v>242</v>
      </c>
      <c r="J40" s="21">
        <v>245</v>
      </c>
      <c r="K40" s="21">
        <v>427</v>
      </c>
      <c r="L40" s="25">
        <v>426</v>
      </c>
      <c r="M40" s="21">
        <v>426</v>
      </c>
      <c r="N40" s="20"/>
      <c r="O40" s="123"/>
    </row>
    <row r="41" spans="1:15" s="19" customFormat="1">
      <c r="A41" s="23"/>
      <c r="B41" s="24"/>
      <c r="C41" s="24"/>
      <c r="D41" s="18" t="s">
        <v>12</v>
      </c>
      <c r="E41" s="22"/>
      <c r="F41" s="16">
        <f>(E40*H40+F40*I40+G40*J40)/1000</f>
        <v>18.497964</v>
      </c>
      <c r="G41" s="17"/>
      <c r="H41" s="35"/>
      <c r="I41" s="24"/>
      <c r="J41" s="35"/>
      <c r="K41" s="24"/>
      <c r="L41" s="35"/>
      <c r="M41" s="24"/>
      <c r="N41" s="23"/>
      <c r="O41" s="124"/>
    </row>
    <row r="42" spans="1:15" s="19" customFormat="1">
      <c r="A42" s="20">
        <v>5109</v>
      </c>
      <c r="B42" s="21">
        <v>250</v>
      </c>
      <c r="C42" s="21">
        <v>361</v>
      </c>
      <c r="D42" s="18">
        <v>1</v>
      </c>
      <c r="E42" s="18">
        <v>0</v>
      </c>
      <c r="F42" s="18">
        <v>0</v>
      </c>
      <c r="G42" s="18">
        <v>0</v>
      </c>
      <c r="H42" s="27"/>
      <c r="I42" s="16"/>
      <c r="J42" s="27"/>
      <c r="K42" s="16"/>
      <c r="L42" s="27"/>
      <c r="M42" s="16"/>
      <c r="N42" s="48">
        <v>42362</v>
      </c>
      <c r="O42" s="122"/>
    </row>
    <row r="43" spans="1:15" s="19" customFormat="1">
      <c r="A43" s="20"/>
      <c r="B43" s="21"/>
      <c r="C43" s="21"/>
      <c r="D43" s="18" t="s">
        <v>11</v>
      </c>
      <c r="E43" s="18">
        <f>SUM(E42)</f>
        <v>0</v>
      </c>
      <c r="F43" s="18">
        <f t="shared" ref="F43:G43" si="7">SUM(F42)</f>
        <v>0</v>
      </c>
      <c r="G43" s="18">
        <f t="shared" si="7"/>
        <v>0</v>
      </c>
      <c r="H43" s="25">
        <v>238</v>
      </c>
      <c r="I43" s="21">
        <v>245</v>
      </c>
      <c r="J43" s="25">
        <v>418</v>
      </c>
      <c r="K43" s="21">
        <v>418</v>
      </c>
      <c r="L43" s="25">
        <v>416</v>
      </c>
      <c r="M43" s="21"/>
      <c r="N43" s="49">
        <v>0.75</v>
      </c>
      <c r="O43" s="123"/>
    </row>
    <row r="44" spans="1:15" s="19" customFormat="1">
      <c r="A44" s="23"/>
      <c r="B44" s="24"/>
      <c r="C44" s="24"/>
      <c r="D44" s="18" t="s">
        <v>12</v>
      </c>
      <c r="E44" s="22"/>
      <c r="F44" s="18">
        <f>(E43*H43+F43*I43+G43*J43)/1000</f>
        <v>0</v>
      </c>
      <c r="G44" s="17"/>
      <c r="H44" s="35"/>
      <c r="I44" s="24"/>
      <c r="J44" s="35"/>
      <c r="K44" s="24"/>
      <c r="L44" s="35"/>
      <c r="M44" s="24"/>
      <c r="N44" s="23"/>
      <c r="O44" s="124"/>
    </row>
    <row r="45" spans="1:15" s="19" customFormat="1">
      <c r="N45" s="31"/>
      <c r="O45" s="28"/>
    </row>
    <row r="46" spans="1:15" s="19" customFormat="1">
      <c r="N46" s="31"/>
      <c r="O46" s="28"/>
    </row>
    <row r="47" spans="1:15" s="19" customFormat="1">
      <c r="N47" s="31"/>
      <c r="O47" s="28"/>
    </row>
    <row r="48" spans="1:15" s="19" customFormat="1" ht="59.25" customHeight="1">
      <c r="A48" s="94" t="s">
        <v>7</v>
      </c>
      <c r="B48" s="96" t="s">
        <v>8</v>
      </c>
      <c r="C48" s="65"/>
      <c r="D48" s="98" t="s">
        <v>0</v>
      </c>
      <c r="E48" s="91" t="s">
        <v>6</v>
      </c>
      <c r="F48" s="92"/>
      <c r="G48" s="93"/>
      <c r="H48" s="92" t="s">
        <v>4</v>
      </c>
      <c r="I48" s="92"/>
      <c r="J48" s="92"/>
      <c r="K48" s="91" t="s">
        <v>15</v>
      </c>
      <c r="L48" s="92"/>
      <c r="M48" s="93"/>
      <c r="N48" s="94" t="s">
        <v>5</v>
      </c>
      <c r="O48" s="131"/>
    </row>
    <row r="49" spans="1:15" s="19" customFormat="1">
      <c r="A49" s="95"/>
      <c r="B49" s="97"/>
      <c r="C49" s="66" t="s">
        <v>55</v>
      </c>
      <c r="D49" s="99"/>
      <c r="E49" s="30" t="s">
        <v>1</v>
      </c>
      <c r="F49" s="30" t="s">
        <v>2</v>
      </c>
      <c r="G49" s="30" t="s">
        <v>3</v>
      </c>
      <c r="H49" s="40" t="s">
        <v>1</v>
      </c>
      <c r="I49" s="30" t="s">
        <v>2</v>
      </c>
      <c r="J49" s="30" t="s">
        <v>3</v>
      </c>
      <c r="K49" s="30" t="s">
        <v>1</v>
      </c>
      <c r="L49" s="30" t="s">
        <v>2</v>
      </c>
      <c r="M49" s="30" t="s">
        <v>3</v>
      </c>
      <c r="N49" s="95"/>
      <c r="O49" s="109"/>
    </row>
    <row r="50" spans="1:15" s="19" customFormat="1">
      <c r="A50" s="16"/>
      <c r="B50" s="16"/>
      <c r="C50" s="16"/>
      <c r="D50" s="18">
        <v>1</v>
      </c>
      <c r="E50" s="18">
        <v>16</v>
      </c>
      <c r="F50" s="18">
        <v>21</v>
      </c>
      <c r="G50" s="18">
        <v>35</v>
      </c>
      <c r="H50" s="16"/>
      <c r="I50" s="16"/>
      <c r="J50" s="16"/>
      <c r="K50" s="16"/>
      <c r="L50" s="16"/>
      <c r="M50" s="16"/>
      <c r="N50" s="48">
        <v>42362</v>
      </c>
      <c r="O50" s="122"/>
    </row>
    <row r="51" spans="1:15" s="19" customFormat="1">
      <c r="A51" s="21">
        <v>5110</v>
      </c>
      <c r="B51" s="21">
        <v>100</v>
      </c>
      <c r="C51" s="21">
        <v>144</v>
      </c>
      <c r="D51" s="18">
        <v>2</v>
      </c>
      <c r="E51" s="18">
        <v>27</v>
      </c>
      <c r="F51" s="18">
        <v>9</v>
      </c>
      <c r="G51" s="18">
        <v>19</v>
      </c>
      <c r="H51" s="21"/>
      <c r="I51" s="21"/>
      <c r="J51" s="21"/>
      <c r="K51" s="21"/>
      <c r="L51" s="21"/>
      <c r="M51" s="21"/>
      <c r="N51" s="49">
        <v>0.84027777777777779</v>
      </c>
      <c r="O51" s="123"/>
    </row>
    <row r="52" spans="1:15" s="19" customFormat="1">
      <c r="A52" s="21"/>
      <c r="B52" s="21"/>
      <c r="C52" s="21"/>
      <c r="D52" s="18" t="s">
        <v>11</v>
      </c>
      <c r="E52" s="18">
        <f>SUM(E49:E51)</f>
        <v>43</v>
      </c>
      <c r="F52" s="18">
        <f t="shared" ref="F52:G52" si="8">SUM(F49:F51)</f>
        <v>30</v>
      </c>
      <c r="G52" s="18">
        <f t="shared" si="8"/>
        <v>54</v>
      </c>
      <c r="H52" s="21">
        <v>234</v>
      </c>
      <c r="I52" s="21">
        <v>236</v>
      </c>
      <c r="J52" s="21">
        <v>233</v>
      </c>
      <c r="K52" s="21">
        <v>404</v>
      </c>
      <c r="L52" s="21">
        <v>409</v>
      </c>
      <c r="M52" s="21">
        <v>406</v>
      </c>
      <c r="N52" s="20"/>
      <c r="O52" s="123"/>
    </row>
    <row r="53" spans="1:15" s="19" customFormat="1">
      <c r="A53" s="24"/>
      <c r="B53" s="24"/>
      <c r="C53" s="24"/>
      <c r="D53" s="18" t="s">
        <v>12</v>
      </c>
      <c r="E53" s="22"/>
      <c r="F53" s="16">
        <f>(E52*H52+F52*I52+G52*J52)/1000</f>
        <v>29.724</v>
      </c>
      <c r="G53" s="17"/>
      <c r="H53" s="24"/>
      <c r="I53" s="24"/>
      <c r="J53" s="24"/>
      <c r="K53" s="24"/>
      <c r="L53" s="24"/>
      <c r="M53" s="24"/>
      <c r="N53" s="23"/>
      <c r="O53" s="124"/>
    </row>
    <row r="54" spans="1:15" s="19" customFormat="1">
      <c r="A54" s="16"/>
      <c r="B54" s="16"/>
      <c r="C54" s="16"/>
      <c r="D54" s="18">
        <v>1</v>
      </c>
      <c r="E54" s="18">
        <v>29</v>
      </c>
      <c r="F54" s="18">
        <v>16</v>
      </c>
      <c r="G54" s="18">
        <v>13</v>
      </c>
      <c r="H54" s="21"/>
      <c r="I54" s="21"/>
      <c r="J54" s="21"/>
      <c r="K54" s="21"/>
      <c r="L54" s="21"/>
      <c r="M54" s="21"/>
      <c r="N54" s="48">
        <v>42362</v>
      </c>
      <c r="O54" s="119"/>
    </row>
    <row r="55" spans="1:15" s="19" customFormat="1">
      <c r="A55" s="21">
        <v>5111</v>
      </c>
      <c r="B55" s="21">
        <v>100</v>
      </c>
      <c r="C55" s="21">
        <v>144</v>
      </c>
      <c r="D55" s="18">
        <v>2</v>
      </c>
      <c r="E55" s="18">
        <v>27</v>
      </c>
      <c r="F55" s="18">
        <v>14</v>
      </c>
      <c r="G55" s="18">
        <v>18</v>
      </c>
      <c r="H55" s="21"/>
      <c r="I55" s="21"/>
      <c r="J55" s="21"/>
      <c r="K55" s="21"/>
      <c r="L55" s="21"/>
      <c r="M55" s="21"/>
      <c r="N55" s="49">
        <v>0.83333333333333337</v>
      </c>
      <c r="O55" s="123"/>
    </row>
    <row r="56" spans="1:15" s="19" customFormat="1">
      <c r="A56" s="21"/>
      <c r="B56" s="21"/>
      <c r="C56" s="21"/>
      <c r="D56" s="18">
        <v>3</v>
      </c>
      <c r="E56" s="18">
        <v>9</v>
      </c>
      <c r="F56" s="18">
        <v>14</v>
      </c>
      <c r="G56" s="18">
        <v>22</v>
      </c>
      <c r="H56" s="21"/>
      <c r="I56" s="21"/>
      <c r="J56" s="21"/>
      <c r="K56" s="21"/>
      <c r="L56" s="21"/>
      <c r="M56" s="21"/>
      <c r="N56" s="20"/>
      <c r="O56" s="123"/>
    </row>
    <row r="57" spans="1:15" s="19" customFormat="1">
      <c r="A57" s="21"/>
      <c r="B57" s="21"/>
      <c r="C57" s="21"/>
      <c r="D57" s="18" t="s">
        <v>11</v>
      </c>
      <c r="E57" s="18">
        <f>SUM(E54:E56)</f>
        <v>65</v>
      </c>
      <c r="F57" s="18">
        <f t="shared" ref="F57:G57" si="9">SUM(F54:F56)</f>
        <v>44</v>
      </c>
      <c r="G57" s="18">
        <f t="shared" si="9"/>
        <v>53</v>
      </c>
      <c r="H57" s="21">
        <v>233</v>
      </c>
      <c r="I57" s="21">
        <v>234</v>
      </c>
      <c r="J57" s="21">
        <v>232</v>
      </c>
      <c r="K57" s="21">
        <v>402</v>
      </c>
      <c r="L57" s="21">
        <v>406</v>
      </c>
      <c r="M57" s="21">
        <v>405</v>
      </c>
      <c r="N57" s="20"/>
      <c r="O57" s="123"/>
    </row>
    <row r="58" spans="1:15" s="19" customFormat="1">
      <c r="A58" s="24"/>
      <c r="B58" s="24"/>
      <c r="C58" s="24"/>
      <c r="D58" s="18" t="s">
        <v>12</v>
      </c>
      <c r="E58" s="22"/>
      <c r="F58" s="18">
        <f>(E57*H57+F57*I57+G57*J57)/1000</f>
        <v>37.737000000000002</v>
      </c>
      <c r="G58" s="17"/>
      <c r="H58" s="24"/>
      <c r="I58" s="24"/>
      <c r="J58" s="24"/>
      <c r="K58" s="24"/>
      <c r="L58" s="24"/>
      <c r="M58" s="24"/>
      <c r="N58" s="23"/>
      <c r="O58" s="124"/>
    </row>
    <row r="59" spans="1:15" s="19" customFormat="1">
      <c r="D59" s="29" t="s">
        <v>49</v>
      </c>
      <c r="N59" s="31"/>
      <c r="O59" s="28"/>
    </row>
    <row r="60" spans="1:15" s="19" customFormat="1" ht="66" customHeight="1">
      <c r="A60" s="94" t="s">
        <v>7</v>
      </c>
      <c r="B60" s="96" t="s">
        <v>8</v>
      </c>
      <c r="C60" s="41"/>
      <c r="D60" s="98" t="s">
        <v>0</v>
      </c>
      <c r="E60" s="91" t="s">
        <v>6</v>
      </c>
      <c r="F60" s="92"/>
      <c r="G60" s="93"/>
      <c r="H60" s="92" t="s">
        <v>4</v>
      </c>
      <c r="I60" s="92"/>
      <c r="J60" s="92"/>
      <c r="K60" s="91" t="s">
        <v>15</v>
      </c>
      <c r="L60" s="92"/>
      <c r="M60" s="93"/>
      <c r="N60" s="94" t="s">
        <v>5</v>
      </c>
      <c r="O60" s="131"/>
    </row>
    <row r="61" spans="1:15" s="19" customFormat="1">
      <c r="A61" s="95"/>
      <c r="B61" s="97"/>
      <c r="C61" s="42" t="s">
        <v>55</v>
      </c>
      <c r="D61" s="99"/>
      <c r="E61" s="30" t="s">
        <v>1</v>
      </c>
      <c r="F61" s="30" t="s">
        <v>2</v>
      </c>
      <c r="G61" s="30" t="s">
        <v>3</v>
      </c>
      <c r="H61" s="30" t="s">
        <v>1</v>
      </c>
      <c r="I61" s="30" t="s">
        <v>2</v>
      </c>
      <c r="J61" s="30" t="s">
        <v>3</v>
      </c>
      <c r="K61" s="30" t="s">
        <v>1</v>
      </c>
      <c r="L61" s="30" t="s">
        <v>2</v>
      </c>
      <c r="M61" s="30" t="s">
        <v>3</v>
      </c>
      <c r="N61" s="95"/>
      <c r="O61" s="109"/>
    </row>
    <row r="62" spans="1:15" s="19" customFormat="1">
      <c r="A62" s="16"/>
      <c r="B62" s="16"/>
      <c r="C62" s="16"/>
      <c r="D62" s="18" t="s">
        <v>64</v>
      </c>
      <c r="E62" s="18">
        <v>0</v>
      </c>
      <c r="F62" s="18">
        <v>0</v>
      </c>
      <c r="G62" s="18">
        <v>0</v>
      </c>
      <c r="H62" s="16"/>
      <c r="I62" s="16"/>
      <c r="J62" s="16"/>
      <c r="K62" s="16"/>
      <c r="L62" s="16"/>
      <c r="M62" s="16"/>
      <c r="N62" s="48">
        <v>42361</v>
      </c>
      <c r="O62" s="119"/>
    </row>
    <row r="63" spans="1:15" s="19" customFormat="1">
      <c r="A63" s="21">
        <v>5601</v>
      </c>
      <c r="B63" s="21">
        <v>100</v>
      </c>
      <c r="C63" s="21">
        <v>144</v>
      </c>
      <c r="D63" s="18">
        <v>1</v>
      </c>
      <c r="E63" s="18">
        <v>16</v>
      </c>
      <c r="F63" s="18">
        <v>22</v>
      </c>
      <c r="G63" s="18">
        <v>15</v>
      </c>
      <c r="H63" s="21"/>
      <c r="I63" s="21"/>
      <c r="J63" s="21"/>
      <c r="K63" s="21"/>
      <c r="L63" s="21"/>
      <c r="M63" s="21"/>
      <c r="N63" s="49">
        <v>0.81597222222222221</v>
      </c>
      <c r="O63" s="123"/>
    </row>
    <row r="64" spans="1:15" s="19" customFormat="1">
      <c r="A64" s="21"/>
      <c r="B64" s="21"/>
      <c r="C64" s="21"/>
      <c r="D64" s="18">
        <v>2</v>
      </c>
      <c r="E64" s="18">
        <v>31</v>
      </c>
      <c r="F64" s="18">
        <v>34</v>
      </c>
      <c r="G64" s="18">
        <v>34</v>
      </c>
      <c r="H64" s="21"/>
      <c r="I64" s="21"/>
      <c r="J64" s="21"/>
      <c r="K64" s="21"/>
      <c r="L64" s="21"/>
      <c r="M64" s="21"/>
      <c r="N64" s="50"/>
      <c r="O64" s="123"/>
    </row>
    <row r="65" spans="1:15" s="19" customFormat="1">
      <c r="A65" s="21"/>
      <c r="B65" s="21"/>
      <c r="C65" s="21"/>
      <c r="D65" s="18" t="s">
        <v>11</v>
      </c>
      <c r="E65" s="18">
        <f>SUM(E62:E64)</f>
        <v>47</v>
      </c>
      <c r="F65" s="18">
        <f t="shared" ref="F65:G65" si="10">SUM(F62:F64)</f>
        <v>56</v>
      </c>
      <c r="G65" s="18">
        <f t="shared" si="10"/>
        <v>49</v>
      </c>
      <c r="H65" s="21">
        <v>240</v>
      </c>
      <c r="I65" s="21">
        <v>238</v>
      </c>
      <c r="J65" s="21">
        <v>237</v>
      </c>
      <c r="K65" s="21">
        <v>411</v>
      </c>
      <c r="L65" s="21">
        <v>412</v>
      </c>
      <c r="M65" s="21">
        <v>408</v>
      </c>
      <c r="N65" s="20"/>
      <c r="O65" s="123"/>
    </row>
    <row r="66" spans="1:15" s="19" customFormat="1">
      <c r="A66" s="24"/>
      <c r="B66" s="24"/>
      <c r="C66" s="24"/>
      <c r="D66" s="18" t="s">
        <v>12</v>
      </c>
      <c r="E66" s="22"/>
      <c r="F66" s="16">
        <f>(E65*H65+F65*I65+G65*J65)/1000</f>
        <v>36.220999999999997</v>
      </c>
      <c r="G66" s="17"/>
      <c r="H66" s="24"/>
      <c r="I66" s="24"/>
      <c r="J66" s="24"/>
      <c r="K66" s="24"/>
      <c r="L66" s="24"/>
      <c r="M66" s="24"/>
      <c r="N66" s="23"/>
      <c r="O66" s="124"/>
    </row>
    <row r="67" spans="1:15" s="19" customFormat="1">
      <c r="A67" s="16"/>
      <c r="B67" s="16"/>
      <c r="C67" s="16"/>
      <c r="D67" s="18">
        <v>1</v>
      </c>
      <c r="E67" s="18">
        <v>90</v>
      </c>
      <c r="F67" s="18">
        <v>18</v>
      </c>
      <c r="G67" s="18">
        <v>57</v>
      </c>
      <c r="H67" s="16"/>
      <c r="I67" s="16"/>
      <c r="J67" s="16"/>
      <c r="K67" s="16"/>
      <c r="L67" s="16"/>
      <c r="M67" s="16"/>
      <c r="N67" s="48">
        <v>42361</v>
      </c>
      <c r="O67" s="119"/>
    </row>
    <row r="68" spans="1:15" s="19" customFormat="1">
      <c r="A68" s="21">
        <v>5602</v>
      </c>
      <c r="B68" s="21">
        <v>250</v>
      </c>
      <c r="C68" s="21">
        <v>361</v>
      </c>
      <c r="D68" s="18">
        <v>2</v>
      </c>
      <c r="E68" s="18">
        <v>27</v>
      </c>
      <c r="F68" s="18">
        <v>23</v>
      </c>
      <c r="G68" s="18">
        <v>47</v>
      </c>
      <c r="H68" s="21"/>
      <c r="I68" s="21"/>
      <c r="J68" s="21"/>
      <c r="K68" s="21"/>
      <c r="L68" s="21"/>
      <c r="M68" s="21"/>
      <c r="N68" s="49">
        <v>0.82638888888888884</v>
      </c>
      <c r="O68" s="123"/>
    </row>
    <row r="69" spans="1:15" s="19" customFormat="1">
      <c r="A69" s="21"/>
      <c r="B69" s="21"/>
      <c r="C69" s="21"/>
      <c r="D69" s="18" t="s">
        <v>11</v>
      </c>
      <c r="E69" s="18">
        <f>SUM(E66:E68)</f>
        <v>117</v>
      </c>
      <c r="F69" s="18">
        <f t="shared" ref="F69:G69" si="11">SUM(F66:F68)</f>
        <v>77.221000000000004</v>
      </c>
      <c r="G69" s="18">
        <f t="shared" si="11"/>
        <v>104</v>
      </c>
      <c r="H69" s="21">
        <v>328</v>
      </c>
      <c r="I69" s="21">
        <v>240</v>
      </c>
      <c r="J69" s="21">
        <v>242</v>
      </c>
      <c r="K69" s="21">
        <v>415</v>
      </c>
      <c r="L69" s="21">
        <v>412</v>
      </c>
      <c r="M69" s="21">
        <v>419</v>
      </c>
      <c r="N69" s="50"/>
      <c r="O69" s="123"/>
    </row>
    <row r="70" spans="1:15" s="19" customFormat="1">
      <c r="A70" s="24"/>
      <c r="B70" s="24"/>
      <c r="C70" s="24"/>
      <c r="D70" s="18" t="s">
        <v>12</v>
      </c>
      <c r="E70" s="22"/>
      <c r="F70" s="16">
        <f>(E69*H69+F69*I69+G69*J69)/1000</f>
        <v>82.077040000000011</v>
      </c>
      <c r="G70" s="17"/>
      <c r="H70" s="24"/>
      <c r="I70" s="24"/>
      <c r="J70" s="24"/>
      <c r="K70" s="24"/>
      <c r="L70" s="24"/>
      <c r="M70" s="24"/>
      <c r="N70" s="53"/>
      <c r="O70" s="124"/>
    </row>
    <row r="71" spans="1:15" s="19" customFormat="1">
      <c r="A71" s="16"/>
      <c r="B71" s="16"/>
      <c r="C71" s="16"/>
      <c r="D71" s="18">
        <v>1</v>
      </c>
      <c r="E71" s="18">
        <v>14</v>
      </c>
      <c r="F71" s="18">
        <v>9</v>
      </c>
      <c r="G71" s="18">
        <v>15</v>
      </c>
      <c r="H71" s="16"/>
      <c r="I71" s="16"/>
      <c r="J71" s="16"/>
      <c r="K71" s="16"/>
      <c r="L71" s="16"/>
      <c r="M71" s="16"/>
      <c r="N71" s="48">
        <v>42361</v>
      </c>
      <c r="O71" s="125"/>
    </row>
    <row r="72" spans="1:15" s="19" customFormat="1">
      <c r="A72" s="21">
        <v>5603</v>
      </c>
      <c r="B72" s="21">
        <v>250</v>
      </c>
      <c r="C72" s="21">
        <v>361</v>
      </c>
      <c r="D72" s="18">
        <v>2</v>
      </c>
      <c r="E72" s="18">
        <v>13</v>
      </c>
      <c r="F72" s="18">
        <v>15</v>
      </c>
      <c r="G72" s="18">
        <v>13</v>
      </c>
      <c r="H72" s="21"/>
      <c r="I72" s="21"/>
      <c r="J72" s="21"/>
      <c r="K72" s="21"/>
      <c r="L72" s="21"/>
      <c r="M72" s="21"/>
      <c r="N72" s="49">
        <v>0.80208333333333337</v>
      </c>
      <c r="O72" s="126"/>
    </row>
    <row r="73" spans="1:15" s="19" customFormat="1">
      <c r="A73" s="21"/>
      <c r="B73" s="21"/>
      <c r="C73" s="21"/>
      <c r="D73" s="18">
        <v>3</v>
      </c>
      <c r="E73" s="18">
        <v>20</v>
      </c>
      <c r="F73" s="18">
        <v>23</v>
      </c>
      <c r="G73" s="22">
        <v>30</v>
      </c>
      <c r="H73" s="21"/>
      <c r="I73" s="21"/>
      <c r="J73" s="21"/>
      <c r="K73" s="21"/>
      <c r="L73" s="21"/>
      <c r="M73" s="21"/>
      <c r="N73" s="50"/>
      <c r="O73" s="126"/>
    </row>
    <row r="74" spans="1:15" s="19" customFormat="1">
      <c r="A74" s="21"/>
      <c r="B74" s="21"/>
      <c r="C74" s="21"/>
      <c r="D74" s="18">
        <v>4</v>
      </c>
      <c r="E74" s="18">
        <v>55</v>
      </c>
      <c r="F74" s="18">
        <v>18</v>
      </c>
      <c r="G74" s="22">
        <v>41</v>
      </c>
      <c r="H74" s="21"/>
      <c r="I74" s="21"/>
      <c r="J74" s="21"/>
      <c r="K74" s="21"/>
      <c r="L74" s="21"/>
      <c r="M74" s="21"/>
      <c r="N74" s="50"/>
      <c r="O74" s="126"/>
    </row>
    <row r="75" spans="1:15" s="19" customFormat="1">
      <c r="A75" s="21"/>
      <c r="B75" s="21"/>
      <c r="C75" s="21"/>
      <c r="D75" s="18" t="s">
        <v>11</v>
      </c>
      <c r="E75" s="18">
        <f>SUM(E71:E74)</f>
        <v>102</v>
      </c>
      <c r="F75" s="18">
        <f t="shared" ref="F75:G75" si="12">SUM(F71:F74)</f>
        <v>65</v>
      </c>
      <c r="G75" s="18">
        <f t="shared" si="12"/>
        <v>99</v>
      </c>
      <c r="H75" s="21">
        <v>241</v>
      </c>
      <c r="I75" s="21">
        <v>246</v>
      </c>
      <c r="J75" s="21">
        <v>235</v>
      </c>
      <c r="K75" s="21">
        <v>422</v>
      </c>
      <c r="L75" s="21">
        <v>427</v>
      </c>
      <c r="M75" s="21">
        <v>423</v>
      </c>
      <c r="N75" s="50"/>
      <c r="O75" s="126"/>
    </row>
    <row r="76" spans="1:15" s="19" customFormat="1">
      <c r="A76" s="24"/>
      <c r="B76" s="24"/>
      <c r="C76" s="24"/>
      <c r="D76" s="18" t="s">
        <v>12</v>
      </c>
      <c r="E76" s="22"/>
      <c r="F76" s="16">
        <f>(E75*H75+F75*I75+G75*J75)/1000</f>
        <v>63.837000000000003</v>
      </c>
      <c r="G76" s="17"/>
      <c r="H76" s="24"/>
      <c r="I76" s="24"/>
      <c r="J76" s="24"/>
      <c r="K76" s="24"/>
      <c r="L76" s="24"/>
      <c r="M76" s="24"/>
      <c r="N76" s="50"/>
      <c r="O76" s="126"/>
    </row>
    <row r="77" spans="1:15" s="19" customFormat="1">
      <c r="A77" s="16"/>
      <c r="B77" s="16"/>
      <c r="C77" s="16"/>
      <c r="D77" s="18">
        <v>1</v>
      </c>
      <c r="E77" s="18">
        <v>31</v>
      </c>
      <c r="F77" s="18">
        <v>40</v>
      </c>
      <c r="G77" s="18">
        <v>21</v>
      </c>
      <c r="H77" s="16"/>
      <c r="I77" s="16"/>
      <c r="J77" s="16"/>
      <c r="K77" s="16"/>
      <c r="L77" s="16"/>
      <c r="M77" s="16"/>
      <c r="N77" s="48">
        <v>42361</v>
      </c>
      <c r="O77" s="122"/>
    </row>
    <row r="78" spans="1:15" s="19" customFormat="1">
      <c r="A78" s="21">
        <v>5604</v>
      </c>
      <c r="B78" s="21">
        <v>250</v>
      </c>
      <c r="C78" s="21">
        <v>361</v>
      </c>
      <c r="D78" s="18">
        <v>2</v>
      </c>
      <c r="E78" s="18">
        <v>26</v>
      </c>
      <c r="F78" s="18">
        <v>24</v>
      </c>
      <c r="G78" s="18">
        <v>35</v>
      </c>
      <c r="H78" s="21"/>
      <c r="I78" s="21"/>
      <c r="J78" s="21"/>
      <c r="K78" s="21"/>
      <c r="L78" s="21"/>
      <c r="M78" s="21"/>
      <c r="N78" s="49">
        <v>0.78819444444444453</v>
      </c>
      <c r="O78" s="123"/>
    </row>
    <row r="79" spans="1:15" s="19" customFormat="1">
      <c r="A79" s="21"/>
      <c r="B79" s="21"/>
      <c r="C79" s="21"/>
      <c r="D79" s="18">
        <v>3</v>
      </c>
      <c r="E79" s="18">
        <v>47</v>
      </c>
      <c r="F79" s="18">
        <v>52</v>
      </c>
      <c r="G79" s="18">
        <v>76</v>
      </c>
      <c r="H79" s="21"/>
      <c r="I79" s="21"/>
      <c r="J79" s="21"/>
      <c r="K79" s="21"/>
      <c r="L79" s="21"/>
      <c r="M79" s="21"/>
      <c r="N79" s="50"/>
      <c r="O79" s="123"/>
    </row>
    <row r="80" spans="1:15" s="19" customFormat="1">
      <c r="A80" s="21"/>
      <c r="B80" s="21"/>
      <c r="C80" s="21"/>
      <c r="D80" s="18">
        <v>4</v>
      </c>
      <c r="E80" s="18">
        <v>39</v>
      </c>
      <c r="F80" s="18">
        <v>42</v>
      </c>
      <c r="G80" s="22">
        <v>51</v>
      </c>
      <c r="H80" s="21"/>
      <c r="I80" s="21"/>
      <c r="J80" s="21"/>
      <c r="K80" s="21"/>
      <c r="L80" s="21"/>
      <c r="M80" s="21"/>
      <c r="N80" s="50"/>
      <c r="O80" s="123"/>
    </row>
    <row r="81" spans="1:15" s="19" customFormat="1">
      <c r="A81" s="21"/>
      <c r="B81" s="21"/>
      <c r="C81" s="21"/>
      <c r="D81" s="18" t="s">
        <v>11</v>
      </c>
      <c r="E81" s="18">
        <f>SUM(E77:E80)</f>
        <v>143</v>
      </c>
      <c r="F81" s="18">
        <f t="shared" ref="F81" si="13">SUM(F77:F80)</f>
        <v>158</v>
      </c>
      <c r="G81" s="18">
        <f t="shared" ref="G81" si="14">SUM(G77:G80)</f>
        <v>183</v>
      </c>
      <c r="H81" s="21">
        <v>235</v>
      </c>
      <c r="I81" s="21">
        <v>234</v>
      </c>
      <c r="J81" s="21">
        <v>235</v>
      </c>
      <c r="K81" s="21">
        <v>410</v>
      </c>
      <c r="L81" s="21">
        <v>412</v>
      </c>
      <c r="M81" s="21">
        <v>416</v>
      </c>
      <c r="N81" s="50"/>
      <c r="O81" s="123"/>
    </row>
    <row r="82" spans="1:15" s="19" customFormat="1">
      <c r="A82" s="24"/>
      <c r="B82" s="24"/>
      <c r="C82" s="24"/>
      <c r="D82" s="18" t="s">
        <v>12</v>
      </c>
      <c r="E82" s="22"/>
      <c r="F82" s="16">
        <f>(E81*H81+F81*I81+G81*J81)/1000</f>
        <v>113.58199999999999</v>
      </c>
      <c r="G82" s="17"/>
      <c r="H82" s="24"/>
      <c r="I82" s="24"/>
      <c r="J82" s="24"/>
      <c r="K82" s="24"/>
      <c r="L82" s="24"/>
      <c r="M82" s="24"/>
      <c r="N82" s="53"/>
      <c r="O82" s="124"/>
    </row>
    <row r="83" spans="1:15" s="19" customFormat="1">
      <c r="A83" s="21">
        <v>5605</v>
      </c>
      <c r="B83" s="21">
        <v>100</v>
      </c>
      <c r="C83" s="21">
        <v>144</v>
      </c>
      <c r="D83" s="18">
        <v>1</v>
      </c>
      <c r="E83" s="18">
        <v>0</v>
      </c>
      <c r="F83" s="18">
        <v>0.4</v>
      </c>
      <c r="G83" s="18">
        <v>6.4</v>
      </c>
      <c r="H83" s="21"/>
      <c r="I83" s="21"/>
      <c r="J83" s="21"/>
      <c r="K83" s="21"/>
      <c r="L83" s="21"/>
      <c r="M83" s="21"/>
      <c r="N83" s="48">
        <v>42361</v>
      </c>
      <c r="O83" s="119"/>
    </row>
    <row r="84" spans="1:15" s="19" customFormat="1">
      <c r="A84" s="21"/>
      <c r="B84" s="21"/>
      <c r="C84" s="21"/>
      <c r="D84" s="18">
        <v>2</v>
      </c>
      <c r="E84" s="18"/>
      <c r="F84" s="18"/>
      <c r="G84" s="18"/>
      <c r="H84" s="21"/>
      <c r="I84" s="21"/>
      <c r="J84" s="21"/>
      <c r="K84" s="21"/>
      <c r="L84" s="21"/>
      <c r="M84" s="21"/>
      <c r="N84" s="49">
        <v>0.83333333333333337</v>
      </c>
      <c r="O84" s="123"/>
    </row>
    <row r="85" spans="1:15" s="19" customFormat="1">
      <c r="A85" s="21"/>
      <c r="B85" s="21"/>
      <c r="C85" s="21"/>
      <c r="D85" s="18" t="s">
        <v>11</v>
      </c>
      <c r="E85" s="18">
        <f>SUM(E82:E84)</f>
        <v>0</v>
      </c>
      <c r="F85" s="18">
        <f t="shared" ref="F85:G85" si="15">SUM(F82:F84)</f>
        <v>113.982</v>
      </c>
      <c r="G85" s="18">
        <f t="shared" si="15"/>
        <v>6.4</v>
      </c>
      <c r="H85" s="21">
        <v>237</v>
      </c>
      <c r="I85" s="21">
        <v>241</v>
      </c>
      <c r="J85" s="21">
        <v>237</v>
      </c>
      <c r="K85" s="21">
        <v>419</v>
      </c>
      <c r="L85" s="21">
        <v>418</v>
      </c>
      <c r="M85" s="21">
        <v>423</v>
      </c>
      <c r="N85" s="50"/>
      <c r="O85" s="123"/>
    </row>
    <row r="86" spans="1:15" s="19" customFormat="1">
      <c r="A86" s="24"/>
      <c r="B86" s="24"/>
      <c r="C86" s="24"/>
      <c r="D86" s="18" t="s">
        <v>12</v>
      </c>
      <c r="E86" s="22"/>
      <c r="F86" s="18">
        <f>(E85*H85+F85*I85+G85*J85)/1000</f>
        <v>28.986462</v>
      </c>
      <c r="G86" s="17"/>
      <c r="H86" s="24"/>
      <c r="I86" s="24"/>
      <c r="J86" s="24"/>
      <c r="K86" s="24"/>
      <c r="L86" s="24"/>
      <c r="M86" s="24"/>
      <c r="N86" s="53"/>
      <c r="O86" s="124"/>
    </row>
    <row r="87" spans="1:15" s="19" customFormat="1">
      <c r="A87" s="25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5"/>
      <c r="O87" s="28"/>
    </row>
    <row r="88" spans="1:15" s="19" customFormat="1">
      <c r="A88" s="25"/>
      <c r="B88" s="34" t="s">
        <v>50</v>
      </c>
      <c r="C88" s="3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5"/>
      <c r="O88" s="28"/>
    </row>
    <row r="89" spans="1:15" s="19" customFormat="1" ht="69.75" customHeight="1">
      <c r="A89" s="94" t="s">
        <v>7</v>
      </c>
      <c r="B89" s="96" t="s">
        <v>8</v>
      </c>
      <c r="C89" s="41"/>
      <c r="D89" s="98" t="s">
        <v>0</v>
      </c>
      <c r="E89" s="91" t="s">
        <v>6</v>
      </c>
      <c r="F89" s="92"/>
      <c r="G89" s="93"/>
      <c r="H89" s="92" t="s">
        <v>4</v>
      </c>
      <c r="I89" s="92"/>
      <c r="J89" s="92"/>
      <c r="K89" s="91" t="s">
        <v>15</v>
      </c>
      <c r="L89" s="92"/>
      <c r="M89" s="93"/>
      <c r="N89" s="94" t="s">
        <v>5</v>
      </c>
      <c r="O89" s="131"/>
    </row>
    <row r="90" spans="1:15" s="19" customFormat="1">
      <c r="A90" s="95"/>
      <c r="B90" s="97"/>
      <c r="C90" s="42" t="s">
        <v>55</v>
      </c>
      <c r="D90" s="99"/>
      <c r="E90" s="30" t="s">
        <v>1</v>
      </c>
      <c r="F90" s="30" t="s">
        <v>2</v>
      </c>
      <c r="G90" s="30" t="s">
        <v>3</v>
      </c>
      <c r="H90" s="30" t="s">
        <v>1</v>
      </c>
      <c r="I90" s="30" t="s">
        <v>2</v>
      </c>
      <c r="J90" s="30" t="s">
        <v>3</v>
      </c>
      <c r="K90" s="30" t="s">
        <v>1</v>
      </c>
      <c r="L90" s="30" t="s">
        <v>2</v>
      </c>
      <c r="M90" s="30" t="s">
        <v>3</v>
      </c>
      <c r="N90" s="95"/>
      <c r="O90" s="109"/>
    </row>
    <row r="91" spans="1:15" s="19" customFormat="1">
      <c r="A91" s="16">
        <v>5701</v>
      </c>
      <c r="B91" s="21">
        <v>63</v>
      </c>
      <c r="C91" s="21">
        <v>91</v>
      </c>
      <c r="D91" s="24">
        <v>1</v>
      </c>
      <c r="E91" s="24">
        <v>4.3</v>
      </c>
      <c r="F91" s="24">
        <v>2.7</v>
      </c>
      <c r="G91" s="24">
        <v>9.4</v>
      </c>
      <c r="H91" s="21"/>
      <c r="I91" s="21"/>
      <c r="J91" s="21"/>
      <c r="K91" s="21"/>
      <c r="L91" s="21"/>
      <c r="M91" s="21"/>
      <c r="N91" s="48">
        <v>42361</v>
      </c>
      <c r="O91" s="119"/>
    </row>
    <row r="92" spans="1:15" s="19" customFormat="1">
      <c r="A92" s="21"/>
      <c r="B92" s="21"/>
      <c r="C92" s="21"/>
      <c r="D92" s="18" t="s">
        <v>11</v>
      </c>
      <c r="E92" s="18">
        <f>SUM(E91)</f>
        <v>4.3</v>
      </c>
      <c r="F92" s="18">
        <f t="shared" ref="F92:G92" si="16">SUM(F91)</f>
        <v>2.7</v>
      </c>
      <c r="G92" s="18">
        <f t="shared" si="16"/>
        <v>9.4</v>
      </c>
      <c r="H92" s="21">
        <v>238</v>
      </c>
      <c r="I92" s="21">
        <v>247</v>
      </c>
      <c r="J92" s="21">
        <v>238</v>
      </c>
      <c r="K92" s="21">
        <v>420</v>
      </c>
      <c r="L92" s="21">
        <v>426</v>
      </c>
      <c r="M92" s="21">
        <v>424</v>
      </c>
      <c r="N92" s="49">
        <v>0.71875</v>
      </c>
      <c r="O92" s="123"/>
    </row>
    <row r="93" spans="1:15" s="19" customFormat="1">
      <c r="A93" s="24"/>
      <c r="B93" s="24"/>
      <c r="C93" s="24"/>
      <c r="D93" s="18" t="s">
        <v>12</v>
      </c>
      <c r="E93" s="22"/>
      <c r="F93" s="16">
        <f>(E92*H92+F92*I92+G92*J92)/1000</f>
        <v>3.9275000000000007</v>
      </c>
      <c r="G93" s="17"/>
      <c r="H93" s="24"/>
      <c r="I93" s="24"/>
      <c r="J93" s="24"/>
      <c r="K93" s="24"/>
      <c r="L93" s="24"/>
      <c r="M93" s="24"/>
      <c r="N93" s="23"/>
      <c r="O93" s="124"/>
    </row>
    <row r="94" spans="1:15" s="19" customFormat="1">
      <c r="A94" s="21">
        <v>5702</v>
      </c>
      <c r="B94" s="21">
        <v>63</v>
      </c>
      <c r="C94" s="21">
        <v>91</v>
      </c>
      <c r="D94" s="18">
        <v>1</v>
      </c>
      <c r="E94" s="18">
        <v>50.2</v>
      </c>
      <c r="F94" s="18">
        <v>24.1</v>
      </c>
      <c r="G94" s="18">
        <v>7.3</v>
      </c>
      <c r="H94" s="21"/>
      <c r="I94" s="21"/>
      <c r="J94" s="21"/>
      <c r="K94" s="21"/>
      <c r="L94" s="21"/>
      <c r="M94" s="21"/>
      <c r="N94" s="48">
        <v>42361</v>
      </c>
      <c r="O94" s="119"/>
    </row>
    <row r="95" spans="1:15" s="19" customFormat="1">
      <c r="A95" s="21"/>
      <c r="B95" s="21"/>
      <c r="C95" s="21"/>
      <c r="D95" s="18" t="s">
        <v>11</v>
      </c>
      <c r="E95" s="18">
        <f>SUM(E94)</f>
        <v>50.2</v>
      </c>
      <c r="F95" s="18">
        <f t="shared" ref="F95" si="17">SUM(F94)</f>
        <v>24.1</v>
      </c>
      <c r="G95" s="18">
        <f t="shared" ref="G95" si="18">SUM(G94)</f>
        <v>7.3</v>
      </c>
      <c r="H95" s="21">
        <v>212</v>
      </c>
      <c r="I95" s="21">
        <v>255</v>
      </c>
      <c r="J95" s="21">
        <v>241</v>
      </c>
      <c r="K95" s="21">
        <v>408</v>
      </c>
      <c r="L95" s="21">
        <v>413</v>
      </c>
      <c r="M95" s="21">
        <v>416</v>
      </c>
      <c r="N95" s="49">
        <v>0.72569444444444453</v>
      </c>
      <c r="O95" s="123"/>
    </row>
    <row r="96" spans="1:15" s="19" customFormat="1">
      <c r="A96" s="24"/>
      <c r="B96" s="24"/>
      <c r="C96" s="24"/>
      <c r="D96" s="18" t="s">
        <v>12</v>
      </c>
      <c r="E96" s="22"/>
      <c r="F96" s="16">
        <f>(E95*H95+F95*I95+G95*J95)/1000</f>
        <v>18.5472</v>
      </c>
      <c r="G96" s="17"/>
      <c r="H96" s="24"/>
      <c r="I96" s="24"/>
      <c r="J96" s="24"/>
      <c r="K96" s="24"/>
      <c r="L96" s="24"/>
      <c r="M96" s="24"/>
      <c r="N96" s="23"/>
      <c r="O96" s="124"/>
    </row>
    <row r="97" spans="1:15" s="19" customFormat="1">
      <c r="A97" s="21">
        <v>5703</v>
      </c>
      <c r="B97" s="21">
        <v>63</v>
      </c>
      <c r="C97" s="21">
        <v>91</v>
      </c>
      <c r="D97" s="18">
        <v>1</v>
      </c>
      <c r="E97" s="18">
        <v>13.6</v>
      </c>
      <c r="F97" s="18">
        <v>19.5</v>
      </c>
      <c r="G97" s="18">
        <v>11.3</v>
      </c>
      <c r="H97" s="21"/>
      <c r="I97" s="21"/>
      <c r="J97" s="21"/>
      <c r="K97" s="21"/>
      <c r="L97" s="21"/>
      <c r="M97" s="21"/>
      <c r="N97" s="48">
        <v>42361</v>
      </c>
      <c r="O97" s="122"/>
    </row>
    <row r="98" spans="1:15" s="19" customFormat="1">
      <c r="A98" s="21"/>
      <c r="B98" s="21"/>
      <c r="C98" s="21"/>
      <c r="D98" s="18" t="s">
        <v>11</v>
      </c>
      <c r="E98" s="18">
        <f>SUM(E97)</f>
        <v>13.6</v>
      </c>
      <c r="F98" s="18">
        <f t="shared" ref="F98" si="19">SUM(F97)</f>
        <v>19.5</v>
      </c>
      <c r="G98" s="18">
        <f t="shared" ref="G98" si="20">SUM(G97)</f>
        <v>11.3</v>
      </c>
      <c r="H98" s="21">
        <v>243</v>
      </c>
      <c r="I98" s="21">
        <v>235</v>
      </c>
      <c r="J98" s="21">
        <v>232</v>
      </c>
      <c r="K98" s="21">
        <v>429</v>
      </c>
      <c r="L98" s="21">
        <v>427</v>
      </c>
      <c r="M98" s="21">
        <v>433</v>
      </c>
      <c r="N98" s="49">
        <v>0.73263888888888884</v>
      </c>
      <c r="O98" s="123"/>
    </row>
    <row r="99" spans="1:15" s="19" customFormat="1">
      <c r="A99" s="24"/>
      <c r="B99" s="24"/>
      <c r="C99" s="24"/>
      <c r="D99" s="18" t="s">
        <v>12</v>
      </c>
      <c r="E99" s="22"/>
      <c r="F99" s="16">
        <f>(E98*H98+F98*I98+G98*J98)/1000</f>
        <v>10.508899999999999</v>
      </c>
      <c r="G99" s="17"/>
      <c r="H99" s="24"/>
      <c r="I99" s="24"/>
      <c r="J99" s="24"/>
      <c r="K99" s="24"/>
      <c r="L99" s="24"/>
      <c r="M99" s="24"/>
      <c r="N99" s="23"/>
      <c r="O99" s="124"/>
    </row>
    <row r="100" spans="1:15" s="19" customFormat="1">
      <c r="A100" s="21">
        <v>5704</v>
      </c>
      <c r="B100" s="21">
        <v>100</v>
      </c>
      <c r="C100" s="21">
        <v>144</v>
      </c>
      <c r="D100" s="18">
        <v>1</v>
      </c>
      <c r="E100" s="18">
        <v>8.6</v>
      </c>
      <c r="F100" s="18">
        <v>2</v>
      </c>
      <c r="G100" s="18">
        <v>10.1</v>
      </c>
      <c r="H100" s="21"/>
      <c r="I100" s="21"/>
      <c r="J100" s="21"/>
      <c r="K100" s="21"/>
      <c r="L100" s="21"/>
      <c r="M100" s="21"/>
      <c r="N100" s="48">
        <v>42361</v>
      </c>
      <c r="O100" s="119"/>
    </row>
    <row r="101" spans="1:15" s="19" customFormat="1">
      <c r="A101" s="21"/>
      <c r="B101" s="21"/>
      <c r="C101" s="21"/>
      <c r="D101" s="18" t="s">
        <v>11</v>
      </c>
      <c r="E101" s="18">
        <f>SUM(E100)</f>
        <v>8.6</v>
      </c>
      <c r="F101" s="18">
        <f t="shared" ref="F101" si="21">SUM(F100)</f>
        <v>2</v>
      </c>
      <c r="G101" s="18">
        <f t="shared" ref="G101" si="22">SUM(G100)</f>
        <v>10.1</v>
      </c>
      <c r="H101" s="21">
        <v>245</v>
      </c>
      <c r="I101" s="21">
        <v>260</v>
      </c>
      <c r="J101" s="21">
        <v>252</v>
      </c>
      <c r="K101" s="21">
        <v>446</v>
      </c>
      <c r="L101" s="21">
        <v>423</v>
      </c>
      <c r="M101" s="21">
        <v>395</v>
      </c>
      <c r="N101" s="49">
        <v>0.73958333333333337</v>
      </c>
      <c r="O101" s="123"/>
    </row>
    <row r="102" spans="1:15" s="19" customFormat="1">
      <c r="A102" s="24"/>
      <c r="B102" s="24"/>
      <c r="C102" s="24"/>
      <c r="D102" s="18" t="s">
        <v>12</v>
      </c>
      <c r="E102" s="22"/>
      <c r="F102" s="18">
        <f>(E101*H101+F101*I101+G101*J101)/1000</f>
        <v>5.1722000000000001</v>
      </c>
      <c r="G102" s="17"/>
      <c r="H102" s="24"/>
      <c r="I102" s="24"/>
      <c r="J102" s="24"/>
      <c r="K102" s="24"/>
      <c r="L102" s="24"/>
      <c r="M102" s="24"/>
      <c r="N102" s="23"/>
      <c r="O102" s="124"/>
    </row>
    <row r="103" spans="1:15" s="19" customFormat="1">
      <c r="A103" s="15">
        <v>5705</v>
      </c>
      <c r="B103" s="16">
        <v>63</v>
      </c>
      <c r="C103" s="46">
        <v>91</v>
      </c>
      <c r="D103" s="17">
        <v>1</v>
      </c>
      <c r="E103" s="18">
        <v>7</v>
      </c>
      <c r="F103" s="18">
        <v>1.7</v>
      </c>
      <c r="G103" s="18">
        <v>5.8</v>
      </c>
      <c r="H103" s="16"/>
      <c r="I103" s="16"/>
      <c r="J103" s="16"/>
      <c r="K103" s="16"/>
      <c r="L103" s="16"/>
      <c r="M103" s="16"/>
      <c r="N103" s="48">
        <v>42361</v>
      </c>
      <c r="O103" s="119"/>
    </row>
    <row r="104" spans="1:15" s="19" customFormat="1">
      <c r="A104" s="20"/>
      <c r="B104" s="21"/>
      <c r="C104" s="38"/>
      <c r="D104" s="17" t="s">
        <v>11</v>
      </c>
      <c r="E104" s="18">
        <f>SUM(E103)</f>
        <v>7</v>
      </c>
      <c r="F104" s="18">
        <f t="shared" ref="F104" si="23">SUM(F103)</f>
        <v>1.7</v>
      </c>
      <c r="G104" s="18">
        <f t="shared" ref="G104" si="24">SUM(G103)</f>
        <v>5.8</v>
      </c>
      <c r="H104" s="21">
        <v>238</v>
      </c>
      <c r="I104" s="21">
        <v>244</v>
      </c>
      <c r="J104" s="21">
        <v>242</v>
      </c>
      <c r="K104" s="21">
        <v>428</v>
      </c>
      <c r="L104" s="21">
        <v>423</v>
      </c>
      <c r="M104" s="21">
        <v>423</v>
      </c>
      <c r="N104" s="49" t="s">
        <v>58</v>
      </c>
      <c r="O104" s="120"/>
    </row>
    <row r="105" spans="1:15" s="19" customFormat="1">
      <c r="A105" s="23"/>
      <c r="B105" s="24"/>
      <c r="C105" s="39"/>
      <c r="D105" s="17" t="s">
        <v>12</v>
      </c>
      <c r="E105" s="22"/>
      <c r="F105" s="16">
        <f>(E104*H104+F104*I104+G104*J104)/1000</f>
        <v>3.4843999999999999</v>
      </c>
      <c r="G105" s="17"/>
      <c r="H105" s="24"/>
      <c r="I105" s="24"/>
      <c r="J105" s="24"/>
      <c r="K105" s="24"/>
      <c r="L105" s="24"/>
      <c r="M105" s="24"/>
      <c r="N105" s="23"/>
      <c r="O105" s="121"/>
    </row>
    <row r="106" spans="1:15" s="19" customFormat="1">
      <c r="A106" s="15">
        <v>5706</v>
      </c>
      <c r="B106" s="16">
        <v>100</v>
      </c>
      <c r="C106" s="46">
        <v>144</v>
      </c>
      <c r="D106" s="17">
        <v>1</v>
      </c>
      <c r="E106" s="18">
        <v>40.1</v>
      </c>
      <c r="F106" s="18">
        <v>15.1</v>
      </c>
      <c r="G106" s="18">
        <v>38.9</v>
      </c>
      <c r="H106" s="16"/>
      <c r="I106" s="16"/>
      <c r="J106" s="16"/>
      <c r="K106" s="16"/>
      <c r="L106" s="16"/>
      <c r="M106" s="16"/>
      <c r="N106" s="48">
        <v>42359</v>
      </c>
      <c r="O106" s="127"/>
    </row>
    <row r="107" spans="1:15" s="19" customFormat="1">
      <c r="A107" s="20"/>
      <c r="B107" s="21"/>
      <c r="C107" s="38"/>
      <c r="D107" s="17">
        <v>2</v>
      </c>
      <c r="E107" s="18">
        <v>13.9</v>
      </c>
      <c r="F107" s="18">
        <v>22.1</v>
      </c>
      <c r="G107" s="22">
        <v>18.8</v>
      </c>
      <c r="H107" s="21"/>
      <c r="I107" s="21"/>
      <c r="J107" s="21"/>
      <c r="K107" s="21"/>
      <c r="L107" s="21"/>
      <c r="M107" s="21"/>
      <c r="N107" s="49">
        <v>0.86111111111111116</v>
      </c>
      <c r="O107" s="127"/>
    </row>
    <row r="108" spans="1:15" s="19" customFormat="1">
      <c r="A108" s="20"/>
      <c r="B108" s="21"/>
      <c r="C108" s="38"/>
      <c r="D108" s="17" t="s">
        <v>11</v>
      </c>
      <c r="E108" s="18">
        <f>SUM(E106:E107)</f>
        <v>54</v>
      </c>
      <c r="F108" s="18">
        <f t="shared" ref="F108:G108" si="25">SUM(F106:F107)</f>
        <v>37.200000000000003</v>
      </c>
      <c r="G108" s="18">
        <f t="shared" si="25"/>
        <v>57.7</v>
      </c>
      <c r="H108" s="21">
        <v>223</v>
      </c>
      <c r="I108" s="21">
        <v>231</v>
      </c>
      <c r="J108" s="21">
        <v>238</v>
      </c>
      <c r="K108" s="21">
        <v>400</v>
      </c>
      <c r="L108" s="21">
        <v>402</v>
      </c>
      <c r="M108" s="21">
        <v>403</v>
      </c>
      <c r="N108" s="20"/>
      <c r="O108" s="127"/>
    </row>
    <row r="109" spans="1:15" s="19" customFormat="1">
      <c r="A109" s="23"/>
      <c r="B109" s="24"/>
      <c r="C109" s="39"/>
      <c r="D109" s="17" t="s">
        <v>12</v>
      </c>
      <c r="E109" s="22"/>
      <c r="F109" s="16">
        <f>(E108*H108+F108*I108+G108*J108)/1000</f>
        <v>34.367800000000003</v>
      </c>
      <c r="G109" s="17"/>
      <c r="H109" s="24"/>
      <c r="I109" s="24"/>
      <c r="J109" s="24"/>
      <c r="K109" s="24"/>
      <c r="L109" s="24"/>
      <c r="M109" s="24"/>
      <c r="N109" s="20"/>
      <c r="O109" s="127"/>
    </row>
    <row r="110" spans="1:15" s="19" customFormat="1">
      <c r="A110" s="15">
        <v>5707</v>
      </c>
      <c r="B110" s="16">
        <v>250</v>
      </c>
      <c r="C110" s="46">
        <v>361</v>
      </c>
      <c r="D110" s="17">
        <v>1</v>
      </c>
      <c r="E110" s="18">
        <v>0</v>
      </c>
      <c r="F110" s="18">
        <v>0</v>
      </c>
      <c r="G110" s="18">
        <v>0</v>
      </c>
      <c r="H110" s="16"/>
      <c r="I110" s="16"/>
      <c r="J110" s="16"/>
      <c r="K110" s="16"/>
      <c r="L110" s="16"/>
      <c r="M110" s="16"/>
      <c r="N110" s="48">
        <v>42359</v>
      </c>
      <c r="O110" s="122"/>
    </row>
    <row r="111" spans="1:15" s="19" customFormat="1">
      <c r="A111" s="20"/>
      <c r="B111" s="21"/>
      <c r="C111" s="38"/>
      <c r="D111" s="17">
        <v>2</v>
      </c>
      <c r="E111" s="18">
        <v>0</v>
      </c>
      <c r="F111" s="18">
        <v>0</v>
      </c>
      <c r="G111" s="22">
        <v>0</v>
      </c>
      <c r="H111" s="21"/>
      <c r="I111" s="21"/>
      <c r="J111" s="21"/>
      <c r="K111" s="21"/>
      <c r="L111" s="21"/>
      <c r="M111" s="21"/>
      <c r="N111" s="49">
        <v>0.82291666666666663</v>
      </c>
      <c r="O111" s="120"/>
    </row>
    <row r="112" spans="1:15" s="19" customFormat="1">
      <c r="A112" s="20"/>
      <c r="B112" s="21"/>
      <c r="C112" s="38"/>
      <c r="D112" s="17">
        <v>3</v>
      </c>
      <c r="E112" s="18">
        <v>0</v>
      </c>
      <c r="F112" s="18">
        <v>0</v>
      </c>
      <c r="G112" s="22">
        <v>0</v>
      </c>
      <c r="H112" s="21"/>
      <c r="I112" s="21"/>
      <c r="J112" s="21"/>
      <c r="K112" s="21"/>
      <c r="L112" s="21"/>
      <c r="M112" s="21"/>
      <c r="N112" s="20"/>
      <c r="O112" s="120"/>
    </row>
    <row r="113" spans="1:16" s="19" customFormat="1">
      <c r="A113" s="20"/>
      <c r="B113" s="21"/>
      <c r="C113" s="38"/>
      <c r="D113" s="17" t="s">
        <v>11</v>
      </c>
      <c r="E113" s="18">
        <f>SUM(E110:E112)</f>
        <v>0</v>
      </c>
      <c r="F113" s="18">
        <f t="shared" ref="F113:G113" si="26">SUM(F110:F112)</f>
        <v>0</v>
      </c>
      <c r="G113" s="18">
        <f t="shared" si="26"/>
        <v>0</v>
      </c>
      <c r="H113" s="21">
        <v>230</v>
      </c>
      <c r="I113" s="21">
        <v>229</v>
      </c>
      <c r="J113" s="21">
        <v>232</v>
      </c>
      <c r="K113" s="21">
        <v>402</v>
      </c>
      <c r="L113" s="21">
        <v>408</v>
      </c>
      <c r="M113" s="21">
        <v>406</v>
      </c>
      <c r="N113" s="20"/>
      <c r="O113" s="120"/>
    </row>
    <row r="114" spans="1:16" s="19" customFormat="1">
      <c r="A114" s="23"/>
      <c r="B114" s="24"/>
      <c r="C114" s="39"/>
      <c r="D114" s="17" t="s">
        <v>12</v>
      </c>
      <c r="E114" s="22"/>
      <c r="F114" s="16">
        <f>(E113*H113+F113*I113+G113*J113)/1000</f>
        <v>0</v>
      </c>
      <c r="G114" s="17"/>
      <c r="H114" s="24"/>
      <c r="I114" s="24"/>
      <c r="J114" s="24"/>
      <c r="K114" s="24"/>
      <c r="L114" s="24"/>
      <c r="M114" s="24"/>
      <c r="N114" s="23"/>
      <c r="O114" s="121"/>
    </row>
    <row r="115" spans="1:16" s="19" customFormat="1">
      <c r="A115" s="15">
        <v>5708</v>
      </c>
      <c r="B115" s="16">
        <v>63</v>
      </c>
      <c r="C115" s="46">
        <v>91</v>
      </c>
      <c r="D115" s="17">
        <v>1</v>
      </c>
      <c r="E115" s="18">
        <v>42.8</v>
      </c>
      <c r="F115" s="18">
        <v>49.8</v>
      </c>
      <c r="G115" s="18">
        <v>34.6</v>
      </c>
      <c r="H115" s="16"/>
      <c r="I115" s="16"/>
      <c r="J115" s="16"/>
      <c r="K115" s="16"/>
      <c r="L115" s="16"/>
      <c r="M115" s="16"/>
      <c r="N115" s="48">
        <v>42359</v>
      </c>
      <c r="O115" s="119"/>
    </row>
    <row r="116" spans="1:16" s="19" customFormat="1">
      <c r="A116" s="20"/>
      <c r="B116" s="21"/>
      <c r="C116" s="38"/>
      <c r="D116" s="17" t="s">
        <v>11</v>
      </c>
      <c r="E116" s="18">
        <f>SUM(E115)</f>
        <v>42.8</v>
      </c>
      <c r="F116" s="18">
        <f t="shared" ref="F116" si="27">SUM(F115)</f>
        <v>49.8</v>
      </c>
      <c r="G116" s="18">
        <f t="shared" ref="G116" si="28">SUM(G115)</f>
        <v>34.6</v>
      </c>
      <c r="H116" s="21">
        <v>238</v>
      </c>
      <c r="I116" s="21">
        <v>238</v>
      </c>
      <c r="J116" s="21">
        <v>242</v>
      </c>
      <c r="K116" s="21">
        <v>420</v>
      </c>
      <c r="L116" s="21">
        <v>420</v>
      </c>
      <c r="M116" s="21">
        <v>418</v>
      </c>
      <c r="N116" s="49">
        <v>0.83333333333333337</v>
      </c>
      <c r="O116" s="120"/>
    </row>
    <row r="117" spans="1:16" s="19" customFormat="1">
      <c r="A117" s="23"/>
      <c r="B117" s="24"/>
      <c r="C117" s="39"/>
      <c r="D117" s="17" t="s">
        <v>12</v>
      </c>
      <c r="E117" s="22"/>
      <c r="F117" s="16">
        <f>(E116*H116+F116*I116+G116*J116)/1000</f>
        <v>30.411999999999999</v>
      </c>
      <c r="G117" s="17"/>
      <c r="H117" s="24"/>
      <c r="I117" s="24"/>
      <c r="J117" s="24"/>
      <c r="K117" s="24"/>
      <c r="L117" s="24"/>
      <c r="M117" s="24"/>
      <c r="N117" s="23"/>
      <c r="O117" s="121"/>
    </row>
    <row r="118" spans="1:16" s="19" customFormat="1">
      <c r="A118" s="113">
        <v>5709</v>
      </c>
      <c r="B118" s="113">
        <v>100</v>
      </c>
      <c r="C118" s="113">
        <v>144</v>
      </c>
      <c r="D118" s="17">
        <v>1</v>
      </c>
      <c r="E118" s="22">
        <v>9.8000000000000007</v>
      </c>
      <c r="F118" s="16">
        <v>15.9</v>
      </c>
      <c r="G118" s="17">
        <v>22</v>
      </c>
      <c r="H118" s="116">
        <v>232</v>
      </c>
      <c r="I118" s="116">
        <v>231</v>
      </c>
      <c r="J118" s="116">
        <v>234</v>
      </c>
      <c r="K118" s="116">
        <v>398</v>
      </c>
      <c r="L118" s="116">
        <v>401</v>
      </c>
      <c r="M118" s="116">
        <v>400</v>
      </c>
      <c r="N118" s="25"/>
      <c r="O118" s="54"/>
    </row>
    <row r="119" spans="1:16" s="19" customFormat="1">
      <c r="A119" s="114"/>
      <c r="B119" s="114"/>
      <c r="C119" s="114"/>
      <c r="D119" s="17">
        <v>2</v>
      </c>
      <c r="E119" s="22">
        <v>22.9</v>
      </c>
      <c r="F119" s="16">
        <v>19.899999999999999</v>
      </c>
      <c r="G119" s="17">
        <v>4.8</v>
      </c>
      <c r="H119" s="117"/>
      <c r="I119" s="117"/>
      <c r="J119" s="117"/>
      <c r="K119" s="117"/>
      <c r="L119" s="117"/>
      <c r="M119" s="117"/>
      <c r="N119" s="25"/>
      <c r="O119" s="54"/>
    </row>
    <row r="120" spans="1:16" s="19" customFormat="1">
      <c r="A120" s="114"/>
      <c r="B120" s="114"/>
      <c r="C120" s="114"/>
      <c r="D120" s="17">
        <v>3</v>
      </c>
      <c r="E120" s="18">
        <v>7.1</v>
      </c>
      <c r="F120" s="18">
        <v>13.9</v>
      </c>
      <c r="G120" s="18">
        <v>13.3</v>
      </c>
      <c r="H120" s="117"/>
      <c r="I120" s="117"/>
      <c r="J120" s="117"/>
      <c r="K120" s="117"/>
      <c r="L120" s="117"/>
      <c r="M120" s="117"/>
      <c r="N120" s="81">
        <v>42359</v>
      </c>
      <c r="O120" s="128"/>
    </row>
    <row r="121" spans="1:16" s="19" customFormat="1">
      <c r="A121" s="114"/>
      <c r="B121" s="114"/>
      <c r="C121" s="114"/>
      <c r="D121" s="17" t="s">
        <v>11</v>
      </c>
      <c r="E121" s="18">
        <f>SUM(E118:E120)</f>
        <v>39.800000000000004</v>
      </c>
      <c r="F121" s="18">
        <f>SUM(F118:F120)</f>
        <v>49.699999999999996</v>
      </c>
      <c r="G121" s="18">
        <f>SUM(G118:G120)</f>
        <v>40.1</v>
      </c>
      <c r="H121" s="117"/>
      <c r="I121" s="117"/>
      <c r="J121" s="117"/>
      <c r="K121" s="117"/>
      <c r="L121" s="117"/>
      <c r="M121" s="117"/>
      <c r="N121" s="82">
        <v>0.875</v>
      </c>
      <c r="O121" s="128"/>
    </row>
    <row r="122" spans="1:16" s="19" customFormat="1">
      <c r="A122" s="115"/>
      <c r="B122" s="115"/>
      <c r="C122" s="115"/>
      <c r="D122" s="17" t="s">
        <v>12</v>
      </c>
      <c r="E122" s="22"/>
      <c r="F122" s="16">
        <f>(E121*H118+F121*I118+G121*J118)/1000</f>
        <v>30.097699999999996</v>
      </c>
      <c r="G122" s="17"/>
      <c r="H122" s="118"/>
      <c r="I122" s="118"/>
      <c r="J122" s="118"/>
      <c r="K122" s="118"/>
      <c r="L122" s="118"/>
      <c r="M122" s="118"/>
      <c r="N122" s="25"/>
      <c r="O122" s="128"/>
    </row>
    <row r="123" spans="1:16" s="19" customFormat="1">
      <c r="A123" s="15">
        <v>5710</v>
      </c>
      <c r="B123" s="16">
        <v>160</v>
      </c>
      <c r="C123" s="46">
        <v>231</v>
      </c>
      <c r="D123" s="17">
        <v>1</v>
      </c>
      <c r="E123" s="18">
        <v>16.8</v>
      </c>
      <c r="F123" s="18">
        <v>1.5</v>
      </c>
      <c r="G123" s="18">
        <v>12.1</v>
      </c>
      <c r="H123" s="16"/>
      <c r="I123" s="16"/>
      <c r="J123" s="16"/>
      <c r="K123" s="16"/>
      <c r="L123" s="16"/>
      <c r="M123" s="16"/>
      <c r="N123" s="48">
        <v>42359</v>
      </c>
      <c r="O123" s="122"/>
    </row>
    <row r="124" spans="1:16" s="19" customFormat="1">
      <c r="A124" s="20"/>
      <c r="B124" s="21"/>
      <c r="C124" s="38"/>
      <c r="D124" s="17">
        <v>2</v>
      </c>
      <c r="E124" s="18">
        <v>16.100000000000001</v>
      </c>
      <c r="F124" s="18">
        <v>19.2</v>
      </c>
      <c r="G124" s="22">
        <v>26.3</v>
      </c>
      <c r="H124" s="21"/>
      <c r="I124" s="21"/>
      <c r="J124" s="21"/>
      <c r="K124" s="21"/>
      <c r="L124" s="21"/>
      <c r="M124" s="21"/>
      <c r="N124" s="49">
        <v>0.81944444444444453</v>
      </c>
      <c r="O124" s="129"/>
    </row>
    <row r="125" spans="1:16" s="19" customFormat="1">
      <c r="A125" s="20"/>
      <c r="B125" s="21"/>
      <c r="C125" s="38"/>
      <c r="D125" s="17" t="s">
        <v>11</v>
      </c>
      <c r="E125" s="18">
        <f>SUM(E123:E124)</f>
        <v>32.900000000000006</v>
      </c>
      <c r="F125" s="18">
        <f t="shared" ref="F125:G125" si="29">SUM(F123:F124)</f>
        <v>20.7</v>
      </c>
      <c r="G125" s="18">
        <f t="shared" si="29"/>
        <v>38.4</v>
      </c>
      <c r="H125" s="21">
        <v>221</v>
      </c>
      <c r="I125" s="21">
        <v>226</v>
      </c>
      <c r="J125" s="21">
        <v>221</v>
      </c>
      <c r="K125" s="21">
        <v>390</v>
      </c>
      <c r="L125" s="21">
        <v>391</v>
      </c>
      <c r="M125" s="21">
        <v>388</v>
      </c>
      <c r="N125" s="20"/>
      <c r="O125" s="129"/>
    </row>
    <row r="126" spans="1:16" s="19" customFormat="1">
      <c r="A126" s="23"/>
      <c r="B126" s="24"/>
      <c r="C126" s="39"/>
      <c r="D126" s="17" t="s">
        <v>12</v>
      </c>
      <c r="E126" s="22"/>
      <c r="F126" s="16">
        <f>(E125*H125+F125*I125+G125*J125)/1000</f>
        <v>20.435500000000001</v>
      </c>
      <c r="G126" s="17"/>
      <c r="H126" s="24"/>
      <c r="I126" s="24"/>
      <c r="J126" s="24"/>
      <c r="K126" s="24"/>
      <c r="L126" s="24"/>
      <c r="M126" s="24"/>
      <c r="N126" s="23"/>
      <c r="O126" s="130"/>
    </row>
    <row r="127" spans="1:16" s="19" customFormat="1">
      <c r="A127" s="15">
        <v>5711</v>
      </c>
      <c r="B127" s="16">
        <v>160</v>
      </c>
      <c r="C127" s="46">
        <v>231</v>
      </c>
      <c r="D127" s="17">
        <v>1</v>
      </c>
      <c r="E127" s="18">
        <v>4.2</v>
      </c>
      <c r="F127" s="18">
        <v>5.4</v>
      </c>
      <c r="G127" s="18">
        <v>3</v>
      </c>
      <c r="H127" s="16"/>
      <c r="I127" s="16"/>
      <c r="J127" s="16"/>
      <c r="K127" s="16"/>
      <c r="L127" s="16"/>
      <c r="M127" s="15"/>
      <c r="N127" s="48">
        <v>42359</v>
      </c>
      <c r="O127" s="119"/>
    </row>
    <row r="128" spans="1:16" s="19" customFormat="1">
      <c r="A128" s="20"/>
      <c r="B128" s="21"/>
      <c r="C128" s="38"/>
      <c r="D128" s="17">
        <v>2</v>
      </c>
      <c r="E128" s="18">
        <v>25.9</v>
      </c>
      <c r="F128" s="18">
        <v>61.2</v>
      </c>
      <c r="G128" s="22">
        <v>10.9</v>
      </c>
      <c r="H128" s="21"/>
      <c r="I128" s="21"/>
      <c r="J128" s="21"/>
      <c r="K128" s="21"/>
      <c r="L128" s="21"/>
      <c r="M128" s="20"/>
      <c r="N128" s="67" t="s">
        <v>59</v>
      </c>
      <c r="O128" s="120"/>
      <c r="P128" s="25"/>
    </row>
    <row r="129" spans="1:16" s="19" customFormat="1">
      <c r="A129" s="20"/>
      <c r="B129" s="21"/>
      <c r="C129" s="38"/>
      <c r="D129" s="17" t="s">
        <v>11</v>
      </c>
      <c r="E129" s="18">
        <f>SUM(E127:E128)</f>
        <v>30.099999999999998</v>
      </c>
      <c r="F129" s="18">
        <f t="shared" ref="F129" si="30">SUM(F127:F128)</f>
        <v>66.600000000000009</v>
      </c>
      <c r="G129" s="18">
        <f t="shared" ref="G129" si="31">SUM(G127:G128)</f>
        <v>13.9</v>
      </c>
      <c r="H129" s="21">
        <v>211</v>
      </c>
      <c r="I129" s="21">
        <v>219</v>
      </c>
      <c r="J129" s="21">
        <v>238</v>
      </c>
      <c r="K129" s="21">
        <v>392</v>
      </c>
      <c r="L129" s="21">
        <v>387</v>
      </c>
      <c r="M129" s="21">
        <v>388</v>
      </c>
      <c r="N129" s="20"/>
      <c r="O129" s="120"/>
      <c r="P129" s="26"/>
    </row>
    <row r="130" spans="1:16" s="19" customFormat="1">
      <c r="A130" s="23"/>
      <c r="B130" s="24"/>
      <c r="C130" s="39"/>
      <c r="D130" s="17" t="s">
        <v>12</v>
      </c>
      <c r="E130" s="22"/>
      <c r="F130" s="16">
        <f>(E129*H129+F129*I129+G129*J129)/1000</f>
        <v>24.244700000000002</v>
      </c>
      <c r="G130" s="17"/>
      <c r="H130" s="24"/>
      <c r="I130" s="24"/>
      <c r="J130" s="24"/>
      <c r="K130" s="24"/>
      <c r="L130" s="24"/>
      <c r="M130" s="24"/>
      <c r="N130" s="23"/>
      <c r="O130" s="121"/>
    </row>
    <row r="131" spans="1:16" s="19" customFormat="1">
      <c r="A131" s="15">
        <v>5712</v>
      </c>
      <c r="B131" s="16">
        <v>160</v>
      </c>
      <c r="C131" s="46">
        <v>231</v>
      </c>
      <c r="D131" s="17">
        <v>1</v>
      </c>
      <c r="E131" s="18">
        <v>4.5</v>
      </c>
      <c r="F131" s="18">
        <v>25.9</v>
      </c>
      <c r="G131" s="18">
        <v>23.8</v>
      </c>
      <c r="H131" s="16"/>
      <c r="I131" s="16"/>
      <c r="J131" s="16"/>
      <c r="K131" s="16"/>
      <c r="L131" s="16"/>
      <c r="M131" s="15"/>
      <c r="N131" s="48">
        <v>42359</v>
      </c>
      <c r="O131" s="119"/>
    </row>
    <row r="132" spans="1:16" s="19" customFormat="1">
      <c r="A132" s="20"/>
      <c r="B132" s="21"/>
      <c r="C132" s="38"/>
      <c r="D132" s="17">
        <v>2</v>
      </c>
      <c r="E132" s="18"/>
      <c r="F132" s="18"/>
      <c r="G132" s="22"/>
      <c r="H132" s="21"/>
      <c r="I132" s="21"/>
      <c r="J132" s="21"/>
      <c r="K132" s="21"/>
      <c r="L132" s="21"/>
      <c r="M132" s="20"/>
      <c r="N132" s="68" t="s">
        <v>60</v>
      </c>
      <c r="O132" s="120"/>
    </row>
    <row r="133" spans="1:16" s="19" customFormat="1">
      <c r="A133" s="20"/>
      <c r="B133" s="21"/>
      <c r="C133" s="38"/>
      <c r="D133" s="17" t="s">
        <v>11</v>
      </c>
      <c r="E133" s="18">
        <f>SUM(E131:E132)</f>
        <v>4.5</v>
      </c>
      <c r="F133" s="18">
        <f t="shared" ref="F133" si="32">SUM(F131:F132)</f>
        <v>25.9</v>
      </c>
      <c r="G133" s="18">
        <f t="shared" ref="G133" si="33">SUM(G131:G132)</f>
        <v>23.8</v>
      </c>
      <c r="H133" s="21">
        <v>224</v>
      </c>
      <c r="I133" s="21">
        <v>222</v>
      </c>
      <c r="J133" s="21">
        <v>225</v>
      </c>
      <c r="K133" s="21">
        <v>389</v>
      </c>
      <c r="L133" s="21">
        <v>390</v>
      </c>
      <c r="M133" s="21">
        <v>388</v>
      </c>
      <c r="N133" s="20"/>
      <c r="O133" s="120"/>
    </row>
    <row r="134" spans="1:16" s="19" customFormat="1">
      <c r="A134" s="23"/>
      <c r="B134" s="24"/>
      <c r="C134" s="39"/>
      <c r="D134" s="17" t="s">
        <v>12</v>
      </c>
      <c r="E134" s="22"/>
      <c r="F134" s="16">
        <f>(E133*H133+F133*I133+G133*J133)/1000</f>
        <v>12.1128</v>
      </c>
      <c r="G134" s="17"/>
      <c r="H134" s="24"/>
      <c r="I134" s="24"/>
      <c r="J134" s="24"/>
      <c r="K134" s="24"/>
      <c r="L134" s="24"/>
      <c r="M134" s="24"/>
      <c r="N134" s="23"/>
      <c r="O134" s="121"/>
    </row>
    <row r="135" spans="1:16" s="19" customFormat="1">
      <c r="A135" s="15">
        <v>5713</v>
      </c>
      <c r="B135" s="16">
        <v>100</v>
      </c>
      <c r="C135" s="46">
        <v>144</v>
      </c>
      <c r="D135" s="17">
        <v>1</v>
      </c>
      <c r="E135" s="18">
        <v>6.6</v>
      </c>
      <c r="F135" s="18">
        <v>0.3</v>
      </c>
      <c r="G135" s="18">
        <v>0</v>
      </c>
      <c r="H135" s="16"/>
      <c r="I135" s="16"/>
      <c r="J135" s="16"/>
      <c r="K135" s="16"/>
      <c r="L135" s="16"/>
      <c r="M135" s="15"/>
      <c r="N135" s="48">
        <v>42359</v>
      </c>
      <c r="O135" s="119"/>
    </row>
    <row r="136" spans="1:16" s="19" customFormat="1">
      <c r="A136" s="20"/>
      <c r="B136" s="21"/>
      <c r="C136" s="38"/>
      <c r="D136" s="17" t="s">
        <v>11</v>
      </c>
      <c r="E136" s="18">
        <f>SUM(E135)</f>
        <v>6.6</v>
      </c>
      <c r="F136" s="18">
        <f t="shared" ref="F136:G136" si="34">SUM(F135)</f>
        <v>0.3</v>
      </c>
      <c r="G136" s="18">
        <f t="shared" si="34"/>
        <v>0</v>
      </c>
      <c r="H136" s="21">
        <v>230</v>
      </c>
      <c r="I136" s="21">
        <v>231</v>
      </c>
      <c r="J136" s="21">
        <v>236</v>
      </c>
      <c r="K136" s="21">
        <v>403</v>
      </c>
      <c r="L136" s="21">
        <v>406</v>
      </c>
      <c r="M136" s="20">
        <v>410</v>
      </c>
      <c r="N136" s="68" t="s">
        <v>30</v>
      </c>
      <c r="O136" s="120"/>
    </row>
    <row r="137" spans="1:16" s="19" customFormat="1">
      <c r="A137" s="23"/>
      <c r="B137" s="24"/>
      <c r="C137" s="39"/>
      <c r="D137" s="17" t="s">
        <v>12</v>
      </c>
      <c r="E137" s="22"/>
      <c r="F137" s="16">
        <f>(E136*H136+F136*I136+G136*J136)/1000</f>
        <v>1.5872999999999999</v>
      </c>
      <c r="G137" s="17"/>
      <c r="H137" s="24"/>
      <c r="I137" s="24"/>
      <c r="J137" s="24"/>
      <c r="K137" s="24"/>
      <c r="L137" s="24"/>
      <c r="M137" s="24"/>
      <c r="N137" s="23"/>
      <c r="O137" s="121"/>
    </row>
    <row r="138" spans="1:16" s="19" customFormat="1">
      <c r="A138" s="15">
        <v>5714</v>
      </c>
      <c r="B138" s="16">
        <v>250</v>
      </c>
      <c r="C138" s="46">
        <v>361</v>
      </c>
      <c r="D138" s="17">
        <v>1</v>
      </c>
      <c r="E138" s="18">
        <v>11.9</v>
      </c>
      <c r="F138" s="18">
        <v>61.8</v>
      </c>
      <c r="G138" s="18">
        <v>15.3</v>
      </c>
      <c r="H138" s="16"/>
      <c r="I138" s="16"/>
      <c r="J138" s="16"/>
      <c r="K138" s="16"/>
      <c r="L138" s="16"/>
      <c r="M138" s="15"/>
      <c r="N138" s="48">
        <v>42359</v>
      </c>
      <c r="O138" s="119"/>
    </row>
    <row r="139" spans="1:16" s="19" customFormat="1">
      <c r="A139" s="20"/>
      <c r="B139" s="21"/>
      <c r="C139" s="38"/>
      <c r="D139" s="17">
        <v>2</v>
      </c>
      <c r="E139" s="18">
        <v>25.2</v>
      </c>
      <c r="F139" s="18">
        <v>16.899999999999999</v>
      </c>
      <c r="G139" s="22">
        <v>17.899999999999999</v>
      </c>
      <c r="H139" s="21"/>
      <c r="I139" s="21"/>
      <c r="J139" s="21"/>
      <c r="K139" s="21"/>
      <c r="L139" s="21"/>
      <c r="M139" s="20"/>
      <c r="N139" s="68" t="s">
        <v>61</v>
      </c>
      <c r="O139" s="120"/>
    </row>
    <row r="140" spans="1:16" s="19" customFormat="1">
      <c r="A140" s="20"/>
      <c r="B140" s="21"/>
      <c r="C140" s="38"/>
      <c r="D140" s="17">
        <v>3</v>
      </c>
      <c r="E140" s="18">
        <v>49.6</v>
      </c>
      <c r="F140" s="18">
        <v>61.8</v>
      </c>
      <c r="G140" s="22">
        <v>51.9</v>
      </c>
      <c r="H140" s="21"/>
      <c r="I140" s="21"/>
      <c r="J140" s="21"/>
      <c r="K140" s="21"/>
      <c r="L140" s="21"/>
      <c r="M140" s="20"/>
      <c r="N140" s="20"/>
      <c r="O140" s="120"/>
    </row>
    <row r="141" spans="1:16" s="19" customFormat="1">
      <c r="A141" s="20"/>
      <c r="B141" s="21"/>
      <c r="C141" s="38"/>
      <c r="D141" s="17" t="s">
        <v>11</v>
      </c>
      <c r="E141" s="18">
        <f>SUM(E138:E140)</f>
        <v>86.7</v>
      </c>
      <c r="F141" s="18">
        <f t="shared" ref="F141:G141" si="35">SUM(F138:F140)</f>
        <v>140.5</v>
      </c>
      <c r="G141" s="18">
        <f t="shared" si="35"/>
        <v>85.1</v>
      </c>
      <c r="H141" s="21">
        <v>226</v>
      </c>
      <c r="I141" s="21">
        <v>225</v>
      </c>
      <c r="J141" s="21">
        <v>228</v>
      </c>
      <c r="K141" s="21">
        <v>392</v>
      </c>
      <c r="L141" s="21">
        <v>396</v>
      </c>
      <c r="M141" s="21">
        <v>393</v>
      </c>
      <c r="N141" s="20"/>
      <c r="O141" s="120"/>
    </row>
    <row r="142" spans="1:16" s="19" customFormat="1">
      <c r="A142" s="23"/>
      <c r="B142" s="24"/>
      <c r="C142" s="39"/>
      <c r="D142" s="17" t="s">
        <v>12</v>
      </c>
      <c r="E142" s="22"/>
      <c r="F142" s="16">
        <f>(E141*H141+F141*I141+G141*J141)/1000</f>
        <v>70.609499999999997</v>
      </c>
      <c r="G142" s="17"/>
      <c r="H142" s="24"/>
      <c r="I142" s="24"/>
      <c r="J142" s="24"/>
      <c r="K142" s="24"/>
      <c r="L142" s="24"/>
      <c r="M142" s="24"/>
      <c r="N142" s="23"/>
      <c r="O142" s="121"/>
    </row>
    <row r="143" spans="1:16" s="19" customFormat="1">
      <c r="A143" s="15">
        <v>5715</v>
      </c>
      <c r="B143" s="16">
        <v>160</v>
      </c>
      <c r="C143" s="46">
        <v>231</v>
      </c>
      <c r="D143" s="17">
        <v>1</v>
      </c>
      <c r="E143" s="18">
        <v>6.4</v>
      </c>
      <c r="F143" s="18">
        <v>12.7</v>
      </c>
      <c r="G143" s="18">
        <v>2.1</v>
      </c>
      <c r="H143" s="16"/>
      <c r="I143" s="16"/>
      <c r="J143" s="16"/>
      <c r="K143" s="16"/>
      <c r="L143" s="16"/>
      <c r="M143" s="15"/>
      <c r="N143" s="48">
        <v>42359</v>
      </c>
      <c r="O143" s="119"/>
    </row>
    <row r="144" spans="1:16" s="19" customFormat="1">
      <c r="A144" s="20"/>
      <c r="B144" s="21"/>
      <c r="C144" s="38"/>
      <c r="D144" s="17">
        <v>2</v>
      </c>
      <c r="E144" s="18">
        <v>10.4</v>
      </c>
      <c r="F144" s="18">
        <v>8.5</v>
      </c>
      <c r="G144" s="22">
        <v>50.9</v>
      </c>
      <c r="H144" s="21"/>
      <c r="I144" s="21"/>
      <c r="J144" s="21"/>
      <c r="K144" s="21"/>
      <c r="L144" s="21"/>
      <c r="M144" s="20"/>
      <c r="N144" s="68" t="s">
        <v>62</v>
      </c>
      <c r="O144" s="120"/>
    </row>
    <row r="145" spans="1:15" s="19" customFormat="1">
      <c r="A145" s="20"/>
      <c r="B145" s="21"/>
      <c r="C145" s="38"/>
      <c r="D145" s="17" t="s">
        <v>11</v>
      </c>
      <c r="E145" s="18">
        <f>SUM(E143:E144)</f>
        <v>16.8</v>
      </c>
      <c r="F145" s="18">
        <f t="shared" ref="F145" si="36">SUM(F143:F144)</f>
        <v>21.2</v>
      </c>
      <c r="G145" s="18">
        <f t="shared" ref="G145" si="37">SUM(G143:G144)</f>
        <v>53</v>
      </c>
      <c r="H145" s="21">
        <v>233</v>
      </c>
      <c r="I145" s="21">
        <v>238</v>
      </c>
      <c r="J145" s="21">
        <v>230</v>
      </c>
      <c r="K145" s="21">
        <v>408</v>
      </c>
      <c r="L145" s="21">
        <v>410</v>
      </c>
      <c r="M145" s="21">
        <v>405</v>
      </c>
      <c r="N145" s="20"/>
      <c r="O145" s="120"/>
    </row>
    <row r="146" spans="1:15" s="19" customFormat="1">
      <c r="A146" s="23"/>
      <c r="B146" s="24"/>
      <c r="C146" s="39"/>
      <c r="D146" s="17" t="s">
        <v>12</v>
      </c>
      <c r="E146" s="22"/>
      <c r="F146" s="16">
        <f>(E145*H145+F145*I145+G145*J145)/1000</f>
        <v>21.15</v>
      </c>
      <c r="G146" s="17"/>
      <c r="H146" s="24"/>
      <c r="I146" s="24"/>
      <c r="J146" s="24"/>
      <c r="K146" s="24"/>
      <c r="L146" s="24"/>
      <c r="M146" s="24"/>
      <c r="N146" s="23"/>
      <c r="O146" s="121"/>
    </row>
    <row r="147" spans="1:15" s="19" customFormat="1">
      <c r="A147" s="15">
        <v>5716</v>
      </c>
      <c r="B147" s="16">
        <v>40</v>
      </c>
      <c r="C147" s="46">
        <v>57.8</v>
      </c>
      <c r="D147" s="17">
        <v>1</v>
      </c>
      <c r="E147" s="18">
        <v>2</v>
      </c>
      <c r="F147" s="18">
        <v>6</v>
      </c>
      <c r="G147" s="18">
        <v>1.5</v>
      </c>
      <c r="H147" s="16"/>
      <c r="I147" s="16"/>
      <c r="J147" s="16"/>
      <c r="K147" s="16"/>
      <c r="L147" s="16"/>
      <c r="M147" s="15"/>
      <c r="N147" s="48">
        <v>42360</v>
      </c>
      <c r="O147" s="119"/>
    </row>
    <row r="148" spans="1:15" s="19" customFormat="1">
      <c r="A148" s="20"/>
      <c r="B148" s="21"/>
      <c r="C148" s="38"/>
      <c r="D148" s="17" t="s">
        <v>11</v>
      </c>
      <c r="E148" s="18">
        <f>SUM(E147)</f>
        <v>2</v>
      </c>
      <c r="F148" s="18">
        <f t="shared" ref="F148:G148" si="38">SUM(F147)</f>
        <v>6</v>
      </c>
      <c r="G148" s="18">
        <f t="shared" si="38"/>
        <v>1.5</v>
      </c>
      <c r="H148" s="21">
        <v>236</v>
      </c>
      <c r="I148" s="21">
        <v>237</v>
      </c>
      <c r="J148" s="21">
        <v>236</v>
      </c>
      <c r="K148" s="21">
        <v>413</v>
      </c>
      <c r="L148" s="21">
        <v>415</v>
      </c>
      <c r="M148" s="20">
        <v>417</v>
      </c>
      <c r="N148" s="49">
        <v>0.76388888888888884</v>
      </c>
      <c r="O148" s="120"/>
    </row>
    <row r="149" spans="1:15" s="19" customFormat="1">
      <c r="A149" s="23"/>
      <c r="B149" s="24"/>
      <c r="C149" s="39"/>
      <c r="D149" s="17" t="s">
        <v>12</v>
      </c>
      <c r="E149" s="22"/>
      <c r="F149" s="18">
        <f>(E148*H148+F148*I148+G148*J148)/1000</f>
        <v>2.2480000000000002</v>
      </c>
      <c r="G149" s="17"/>
      <c r="H149" s="24"/>
      <c r="I149" s="24"/>
      <c r="J149" s="24"/>
      <c r="K149" s="24"/>
      <c r="L149" s="24"/>
      <c r="M149" s="24"/>
      <c r="N149" s="23"/>
      <c r="O149" s="121"/>
    </row>
    <row r="150" spans="1:15" s="19" customFormat="1">
      <c r="A150" s="15">
        <v>5717</v>
      </c>
      <c r="B150" s="16">
        <v>100</v>
      </c>
      <c r="C150" s="46">
        <v>144</v>
      </c>
      <c r="D150" s="17">
        <v>1</v>
      </c>
      <c r="E150" s="18">
        <v>24.9</v>
      </c>
      <c r="F150" s="18">
        <v>25.2</v>
      </c>
      <c r="G150" s="18">
        <v>35.5</v>
      </c>
      <c r="H150" s="16"/>
      <c r="I150" s="16"/>
      <c r="J150" s="16"/>
      <c r="K150" s="16"/>
      <c r="L150" s="16"/>
      <c r="M150" s="15"/>
      <c r="N150" s="48">
        <v>42359</v>
      </c>
      <c r="O150" s="119"/>
    </row>
    <row r="151" spans="1:15" s="19" customFormat="1">
      <c r="A151" s="20"/>
      <c r="B151" s="21"/>
      <c r="C151" s="38"/>
      <c r="D151" s="17">
        <v>2</v>
      </c>
      <c r="E151" s="18">
        <v>9.4</v>
      </c>
      <c r="F151" s="18">
        <v>10.9</v>
      </c>
      <c r="G151" s="22">
        <v>0.4</v>
      </c>
      <c r="H151" s="21"/>
      <c r="I151" s="21"/>
      <c r="J151" s="21"/>
      <c r="K151" s="21"/>
      <c r="L151" s="21"/>
      <c r="M151" s="20"/>
      <c r="N151" s="68" t="s">
        <v>63</v>
      </c>
      <c r="O151" s="120"/>
    </row>
    <row r="152" spans="1:15" s="19" customFormat="1">
      <c r="A152" s="20"/>
      <c r="B152" s="21"/>
      <c r="C152" s="38"/>
      <c r="D152" s="17" t="s">
        <v>11</v>
      </c>
      <c r="E152" s="18">
        <f>SUM(E150:E151)</f>
        <v>34.299999999999997</v>
      </c>
      <c r="F152" s="18">
        <f t="shared" ref="F152:G152" si="39">SUM(F150:F151)</f>
        <v>36.1</v>
      </c>
      <c r="G152" s="18">
        <f t="shared" si="39"/>
        <v>35.9</v>
      </c>
      <c r="H152" s="21">
        <v>233</v>
      </c>
      <c r="I152" s="21">
        <v>233</v>
      </c>
      <c r="J152" s="21">
        <v>232</v>
      </c>
      <c r="K152" s="21">
        <v>400</v>
      </c>
      <c r="L152" s="21">
        <v>402</v>
      </c>
      <c r="M152" s="21">
        <v>400</v>
      </c>
      <c r="N152" s="20"/>
      <c r="O152" s="120"/>
    </row>
    <row r="153" spans="1:15" s="19" customFormat="1">
      <c r="A153" s="23"/>
      <c r="B153" s="24"/>
      <c r="C153" s="39"/>
      <c r="D153" s="17" t="s">
        <v>12</v>
      </c>
      <c r="E153" s="22"/>
      <c r="F153" s="18">
        <f>(E152*H152+F152*I152+G152*J152)/1000</f>
        <v>24.731999999999999</v>
      </c>
      <c r="G153" s="17"/>
      <c r="H153" s="24"/>
      <c r="I153" s="24"/>
      <c r="J153" s="24"/>
      <c r="K153" s="24"/>
      <c r="L153" s="24"/>
      <c r="M153" s="24"/>
      <c r="N153" s="23"/>
      <c r="O153" s="121"/>
    </row>
    <row r="154" spans="1:15" s="19" customFormat="1">
      <c r="A154" s="15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55"/>
    </row>
    <row r="155" spans="1:15" s="19" customFormat="1">
      <c r="A155" s="5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5"/>
      <c r="O155" s="57"/>
    </row>
    <row r="156" spans="1:15" s="19" customFormat="1">
      <c r="A156" s="5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5"/>
      <c r="O156" s="57"/>
    </row>
    <row r="157" spans="1:15" s="19" customFormat="1">
      <c r="A157" s="5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5"/>
      <c r="O157" s="57"/>
    </row>
    <row r="158" spans="1:15" s="19" customFormat="1">
      <c r="A158" s="58"/>
      <c r="B158" s="59"/>
      <c r="C158" s="59"/>
      <c r="D158" s="34" t="s">
        <v>51</v>
      </c>
      <c r="E158" s="59"/>
      <c r="F158" s="59"/>
      <c r="G158" s="59"/>
      <c r="H158" s="59"/>
      <c r="I158" s="59"/>
      <c r="J158" s="59"/>
      <c r="K158" s="59"/>
      <c r="L158" s="59"/>
      <c r="M158" s="59"/>
      <c r="N158" s="35"/>
      <c r="O158" s="60"/>
    </row>
    <row r="159" spans="1:15" s="19" customFormat="1" ht="69.75" customHeight="1">
      <c r="A159" s="110" t="s">
        <v>7</v>
      </c>
      <c r="B159" s="111" t="s">
        <v>8</v>
      </c>
      <c r="C159" s="41"/>
      <c r="D159" s="112" t="s">
        <v>0</v>
      </c>
      <c r="E159" s="95" t="s">
        <v>6</v>
      </c>
      <c r="F159" s="99"/>
      <c r="G159" s="109"/>
      <c r="H159" s="99" t="s">
        <v>4</v>
      </c>
      <c r="I159" s="99"/>
      <c r="J159" s="99"/>
      <c r="K159" s="95" t="s">
        <v>15</v>
      </c>
      <c r="L159" s="99"/>
      <c r="M159" s="109"/>
      <c r="N159" s="94" t="s">
        <v>5</v>
      </c>
      <c r="O159" s="131"/>
    </row>
    <row r="160" spans="1:15" s="19" customFormat="1">
      <c r="A160" s="95"/>
      <c r="B160" s="97"/>
      <c r="C160" s="42" t="s">
        <v>55</v>
      </c>
      <c r="D160" s="99"/>
      <c r="E160" s="30" t="s">
        <v>1</v>
      </c>
      <c r="F160" s="30" t="s">
        <v>2</v>
      </c>
      <c r="G160" s="30" t="s">
        <v>3</v>
      </c>
      <c r="H160" s="30" t="s">
        <v>1</v>
      </c>
      <c r="I160" s="30" t="s">
        <v>2</v>
      </c>
      <c r="J160" s="30" t="s">
        <v>3</v>
      </c>
      <c r="K160" s="30" t="s">
        <v>1</v>
      </c>
      <c r="L160" s="30" t="s">
        <v>2</v>
      </c>
      <c r="M160" s="30" t="s">
        <v>3</v>
      </c>
      <c r="N160" s="95"/>
      <c r="O160" s="109"/>
    </row>
    <row r="161" spans="1:15" s="19" customFormat="1">
      <c r="A161" s="15">
        <v>5801</v>
      </c>
      <c r="B161" s="16">
        <v>100</v>
      </c>
      <c r="C161" s="46">
        <v>144</v>
      </c>
      <c r="D161" s="17">
        <v>1</v>
      </c>
      <c r="E161" s="18">
        <v>40</v>
      </c>
      <c r="F161" s="18">
        <v>23</v>
      </c>
      <c r="G161" s="18">
        <v>13</v>
      </c>
      <c r="H161" s="16"/>
      <c r="I161" s="16"/>
      <c r="J161" s="16"/>
      <c r="K161" s="16"/>
      <c r="L161" s="16"/>
      <c r="M161" s="15"/>
      <c r="N161" s="48">
        <v>42361</v>
      </c>
      <c r="O161" s="119"/>
    </row>
    <row r="162" spans="1:15" s="19" customFormat="1">
      <c r="A162" s="20"/>
      <c r="B162" s="21"/>
      <c r="C162" s="38"/>
      <c r="D162" s="17">
        <v>2</v>
      </c>
      <c r="E162" s="18">
        <v>13</v>
      </c>
      <c r="F162" s="18">
        <v>27</v>
      </c>
      <c r="G162" s="22">
        <v>24</v>
      </c>
      <c r="H162" s="21"/>
      <c r="I162" s="21"/>
      <c r="J162" s="21"/>
      <c r="K162" s="21"/>
      <c r="L162" s="21"/>
      <c r="M162" s="20"/>
      <c r="N162" s="49">
        <v>0.77777777777777779</v>
      </c>
      <c r="O162" s="120"/>
    </row>
    <row r="163" spans="1:15" s="19" customFormat="1">
      <c r="A163" s="20"/>
      <c r="B163" s="21"/>
      <c r="C163" s="38"/>
      <c r="D163" s="17" t="s">
        <v>11</v>
      </c>
      <c r="E163" s="22">
        <f>SUM(E161:E162)</f>
        <v>53</v>
      </c>
      <c r="F163" s="22">
        <f t="shared" ref="F163:G163" si="40">SUM(F161:F162)</f>
        <v>50</v>
      </c>
      <c r="G163" s="22">
        <f t="shared" si="40"/>
        <v>37</v>
      </c>
      <c r="H163" s="21">
        <v>231</v>
      </c>
      <c r="I163" s="21">
        <v>238</v>
      </c>
      <c r="J163" s="21">
        <v>237</v>
      </c>
      <c r="K163" s="21">
        <v>412</v>
      </c>
      <c r="L163" s="21">
        <v>416</v>
      </c>
      <c r="M163" s="20">
        <v>412</v>
      </c>
      <c r="N163" s="20"/>
      <c r="O163" s="120"/>
    </row>
    <row r="164" spans="1:15" s="19" customFormat="1">
      <c r="A164" s="23"/>
      <c r="B164" s="24"/>
      <c r="C164" s="39"/>
      <c r="D164" s="17" t="s">
        <v>12</v>
      </c>
      <c r="E164" s="22"/>
      <c r="F164" s="18">
        <f>(E163*H163+F163*I163+G163*J163)/1000</f>
        <v>32.911999999999999</v>
      </c>
      <c r="G164" s="17"/>
      <c r="H164" s="24"/>
      <c r="I164" s="24"/>
      <c r="J164" s="24"/>
      <c r="K164" s="24"/>
      <c r="L164" s="24"/>
      <c r="M164" s="23"/>
      <c r="N164" s="23"/>
      <c r="O164" s="121"/>
    </row>
    <row r="165" spans="1:15" s="19" customFormat="1">
      <c r="A165" s="15">
        <v>5802</v>
      </c>
      <c r="B165" s="16">
        <v>100</v>
      </c>
      <c r="C165" s="46">
        <v>144</v>
      </c>
      <c r="D165" s="17">
        <v>1</v>
      </c>
      <c r="E165" s="18">
        <v>0</v>
      </c>
      <c r="F165" s="18">
        <v>9</v>
      </c>
      <c r="G165" s="18">
        <v>0</v>
      </c>
      <c r="H165" s="16"/>
      <c r="I165" s="16"/>
      <c r="J165" s="16"/>
      <c r="K165" s="16"/>
      <c r="L165" s="16"/>
      <c r="M165" s="15"/>
      <c r="N165" s="48">
        <v>42361</v>
      </c>
      <c r="O165" s="119"/>
    </row>
    <row r="166" spans="1:15" s="19" customFormat="1">
      <c r="A166" s="20"/>
      <c r="B166" s="21"/>
      <c r="C166" s="38"/>
      <c r="D166" s="17">
        <v>2</v>
      </c>
      <c r="E166" s="18">
        <v>0.5</v>
      </c>
      <c r="F166" s="18">
        <v>23</v>
      </c>
      <c r="G166" s="22">
        <v>13</v>
      </c>
      <c r="H166" s="21"/>
      <c r="I166" s="21"/>
      <c r="J166" s="21"/>
      <c r="K166" s="21"/>
      <c r="L166" s="21"/>
      <c r="M166" s="20"/>
      <c r="N166" s="49">
        <v>0.7680555555555556</v>
      </c>
      <c r="O166" s="120"/>
    </row>
    <row r="167" spans="1:15" s="19" customFormat="1">
      <c r="A167" s="20"/>
      <c r="B167" s="21"/>
      <c r="C167" s="38"/>
      <c r="D167" s="17" t="s">
        <v>11</v>
      </c>
      <c r="E167" s="22">
        <f>SUM(E165:E166)</f>
        <v>0.5</v>
      </c>
      <c r="F167" s="22">
        <f t="shared" ref="F167:G167" si="41">SUM(F165:F166)</f>
        <v>32</v>
      </c>
      <c r="G167" s="22">
        <f t="shared" si="41"/>
        <v>13</v>
      </c>
      <c r="H167" s="21">
        <v>245</v>
      </c>
      <c r="I167" s="21">
        <v>245</v>
      </c>
      <c r="J167" s="21">
        <v>234</v>
      </c>
      <c r="K167" s="21">
        <v>417</v>
      </c>
      <c r="L167" s="21">
        <v>417</v>
      </c>
      <c r="M167" s="20">
        <v>416</v>
      </c>
      <c r="N167" s="20"/>
      <c r="O167" s="120"/>
    </row>
    <row r="168" spans="1:15" s="19" customFormat="1">
      <c r="A168" s="23"/>
      <c r="B168" s="24"/>
      <c r="C168" s="39"/>
      <c r="D168" s="17" t="s">
        <v>12</v>
      </c>
      <c r="E168" s="22"/>
      <c r="F168" s="18">
        <f>(E167*H167+F167*I167+G167*J167)/1000</f>
        <v>11.0045</v>
      </c>
      <c r="G168" s="17"/>
      <c r="H168" s="24"/>
      <c r="I168" s="24"/>
      <c r="J168" s="24"/>
      <c r="K168" s="24"/>
      <c r="L168" s="24"/>
      <c r="M168" s="23"/>
      <c r="N168" s="23"/>
      <c r="O168" s="121"/>
    </row>
    <row r="169" spans="1:15" s="19" customFormat="1">
      <c r="A169" s="15">
        <v>5803</v>
      </c>
      <c r="B169" s="16">
        <v>250</v>
      </c>
      <c r="C169" s="46">
        <v>361</v>
      </c>
      <c r="D169" s="17">
        <v>1</v>
      </c>
      <c r="E169" s="18">
        <v>48</v>
      </c>
      <c r="F169" s="18">
        <v>73</v>
      </c>
      <c r="G169" s="18">
        <v>37</v>
      </c>
      <c r="H169" s="16"/>
      <c r="I169" s="16"/>
      <c r="J169" s="16"/>
      <c r="K169" s="16"/>
      <c r="L169" s="16"/>
      <c r="M169" s="15"/>
      <c r="N169" s="48">
        <v>42361</v>
      </c>
      <c r="O169" s="119"/>
    </row>
    <row r="170" spans="1:15" s="19" customFormat="1">
      <c r="A170" s="20"/>
      <c r="B170" s="21"/>
      <c r="C170" s="38"/>
      <c r="D170" s="17">
        <v>2</v>
      </c>
      <c r="E170" s="18">
        <v>0</v>
      </c>
      <c r="F170" s="18">
        <v>0</v>
      </c>
      <c r="G170" s="22">
        <v>0</v>
      </c>
      <c r="H170" s="21"/>
      <c r="I170" s="21"/>
      <c r="J170" s="21"/>
      <c r="K170" s="21"/>
      <c r="L170" s="21"/>
      <c r="M170" s="20"/>
      <c r="N170" s="49">
        <v>0.75</v>
      </c>
      <c r="O170" s="120"/>
    </row>
    <row r="171" spans="1:15" s="19" customFormat="1">
      <c r="A171" s="20"/>
      <c r="B171" s="21"/>
      <c r="C171" s="38"/>
      <c r="D171" s="17" t="s">
        <v>11</v>
      </c>
      <c r="E171" s="22">
        <f>SUM(E169:E170)</f>
        <v>48</v>
      </c>
      <c r="F171" s="22">
        <f t="shared" ref="F171:G171" si="42">SUM(F169:F170)</f>
        <v>73</v>
      </c>
      <c r="G171" s="22">
        <f t="shared" si="42"/>
        <v>37</v>
      </c>
      <c r="H171" s="21">
        <v>234</v>
      </c>
      <c r="I171" s="21">
        <v>233</v>
      </c>
      <c r="J171" s="21">
        <v>241</v>
      </c>
      <c r="K171" s="21">
        <v>416</v>
      </c>
      <c r="L171" s="21">
        <v>413</v>
      </c>
      <c r="M171" s="20">
        <v>413</v>
      </c>
      <c r="N171" s="20"/>
      <c r="O171" s="120"/>
    </row>
    <row r="172" spans="1:15" s="19" customFormat="1">
      <c r="A172" s="23"/>
      <c r="B172" s="24"/>
      <c r="C172" s="39"/>
      <c r="D172" s="17" t="s">
        <v>12</v>
      </c>
      <c r="E172" s="22"/>
      <c r="F172" s="18">
        <f>(E171*H171+F171*I171+G171*J171)/1000</f>
        <v>37.158000000000001</v>
      </c>
      <c r="G172" s="17"/>
      <c r="H172" s="24"/>
      <c r="I172" s="24"/>
      <c r="J172" s="24"/>
      <c r="K172" s="24"/>
      <c r="L172" s="24"/>
      <c r="M172" s="23"/>
      <c r="N172" s="23"/>
      <c r="O172" s="121"/>
    </row>
    <row r="173" spans="1:15" s="19" customFormat="1">
      <c r="A173" s="15">
        <v>5804</v>
      </c>
      <c r="B173" s="16">
        <v>100</v>
      </c>
      <c r="C173" s="46">
        <v>144</v>
      </c>
      <c r="D173" s="17">
        <v>1</v>
      </c>
      <c r="E173" s="18">
        <v>56</v>
      </c>
      <c r="F173" s="18">
        <v>59</v>
      </c>
      <c r="G173" s="18">
        <v>26</v>
      </c>
      <c r="H173" s="16"/>
      <c r="I173" s="16"/>
      <c r="J173" s="16"/>
      <c r="K173" s="16"/>
      <c r="L173" s="16"/>
      <c r="M173" s="15"/>
      <c r="N173" s="48">
        <v>42361</v>
      </c>
      <c r="O173" s="119"/>
    </row>
    <row r="174" spans="1:15" s="19" customFormat="1">
      <c r="A174" s="20"/>
      <c r="B174" s="21"/>
      <c r="C174" s="38"/>
      <c r="D174" s="17">
        <v>2</v>
      </c>
      <c r="E174" s="18"/>
      <c r="F174" s="18"/>
      <c r="G174" s="22"/>
      <c r="H174" s="21"/>
      <c r="I174" s="21"/>
      <c r="J174" s="21"/>
      <c r="K174" s="21"/>
      <c r="L174" s="21"/>
      <c r="M174" s="20"/>
      <c r="N174" s="49">
        <v>0.72916666666666663</v>
      </c>
      <c r="O174" s="120"/>
    </row>
    <row r="175" spans="1:15" s="19" customFormat="1">
      <c r="A175" s="20"/>
      <c r="B175" s="21"/>
      <c r="C175" s="38"/>
      <c r="D175" s="17" t="s">
        <v>11</v>
      </c>
      <c r="E175" s="18">
        <f>SUM(E173:E174)</f>
        <v>56</v>
      </c>
      <c r="F175" s="18">
        <f t="shared" ref="F175:G175" si="43">SUM(F173:F174)</f>
        <v>59</v>
      </c>
      <c r="G175" s="18">
        <f t="shared" si="43"/>
        <v>26</v>
      </c>
      <c r="H175" s="21">
        <v>243</v>
      </c>
      <c r="I175" s="21">
        <v>228</v>
      </c>
      <c r="J175" s="21">
        <v>239</v>
      </c>
      <c r="K175" s="21">
        <v>411</v>
      </c>
      <c r="L175" s="21">
        <v>415</v>
      </c>
      <c r="M175" s="20">
        <v>413</v>
      </c>
      <c r="N175" s="20"/>
      <c r="O175" s="120"/>
    </row>
    <row r="176" spans="1:15" s="19" customFormat="1">
      <c r="A176" s="23"/>
      <c r="B176" s="24"/>
      <c r="C176" s="39"/>
      <c r="D176" s="17" t="s">
        <v>12</v>
      </c>
      <c r="E176" s="22"/>
      <c r="F176" s="18">
        <f>(E175*H175+F175*I175+G175*J175)/1000</f>
        <v>33.274000000000001</v>
      </c>
      <c r="G176" s="17"/>
      <c r="H176" s="24"/>
      <c r="I176" s="24"/>
      <c r="J176" s="24"/>
      <c r="K176" s="24"/>
      <c r="L176" s="24"/>
      <c r="M176" s="23"/>
      <c r="N176" s="23"/>
      <c r="O176" s="121"/>
    </row>
    <row r="177" spans="1:15" s="19" customFormat="1">
      <c r="A177" s="15">
        <v>5805</v>
      </c>
      <c r="B177" s="16">
        <v>100</v>
      </c>
      <c r="C177" s="46">
        <v>144</v>
      </c>
      <c r="D177" s="17">
        <v>1</v>
      </c>
      <c r="E177" s="18">
        <v>34</v>
      </c>
      <c r="F177" s="18">
        <v>18</v>
      </c>
      <c r="G177" s="18">
        <v>54</v>
      </c>
      <c r="H177" s="16"/>
      <c r="I177" s="16"/>
      <c r="J177" s="16"/>
      <c r="K177" s="16"/>
      <c r="L177" s="16"/>
      <c r="M177" s="15"/>
      <c r="N177" s="48">
        <v>42361</v>
      </c>
      <c r="O177" s="119"/>
    </row>
    <row r="178" spans="1:15" s="19" customFormat="1">
      <c r="A178" s="20"/>
      <c r="B178" s="21"/>
      <c r="C178" s="38"/>
      <c r="D178" s="17">
        <v>2</v>
      </c>
      <c r="E178" s="18">
        <v>27</v>
      </c>
      <c r="F178" s="18">
        <v>21</v>
      </c>
      <c r="G178" s="22">
        <v>48</v>
      </c>
      <c r="H178" s="21"/>
      <c r="I178" s="21"/>
      <c r="J178" s="21"/>
      <c r="K178" s="21"/>
      <c r="L178" s="21"/>
      <c r="M178" s="20"/>
      <c r="N178" s="49">
        <v>0.73819444444444438</v>
      </c>
      <c r="O178" s="120"/>
    </row>
    <row r="179" spans="1:15" s="19" customFormat="1">
      <c r="A179" s="20"/>
      <c r="B179" s="21"/>
      <c r="C179" s="38"/>
      <c r="D179" s="17">
        <v>3</v>
      </c>
      <c r="E179" s="18">
        <v>3</v>
      </c>
      <c r="F179" s="18">
        <v>4</v>
      </c>
      <c r="G179" s="22">
        <v>7</v>
      </c>
      <c r="H179" s="21"/>
      <c r="I179" s="21"/>
      <c r="J179" s="21"/>
      <c r="K179" s="21"/>
      <c r="L179" s="21"/>
      <c r="M179" s="20"/>
      <c r="N179" s="49"/>
      <c r="O179" s="120"/>
    </row>
    <row r="180" spans="1:15" s="19" customFormat="1">
      <c r="A180" s="20"/>
      <c r="B180" s="21"/>
      <c r="C180" s="38"/>
      <c r="D180" s="17" t="s">
        <v>11</v>
      </c>
      <c r="E180" s="18">
        <f>SUM(E177:E179)</f>
        <v>64</v>
      </c>
      <c r="F180" s="18">
        <f t="shared" ref="F180:G180" si="44">SUM(F177:F179)</f>
        <v>43</v>
      </c>
      <c r="G180" s="18">
        <f t="shared" si="44"/>
        <v>109</v>
      </c>
      <c r="H180" s="21">
        <v>231</v>
      </c>
      <c r="I180" s="21">
        <v>236</v>
      </c>
      <c r="J180" s="21">
        <v>237</v>
      </c>
      <c r="K180" s="21">
        <v>407</v>
      </c>
      <c r="L180" s="21">
        <v>410</v>
      </c>
      <c r="M180" s="21">
        <v>408</v>
      </c>
      <c r="N180" s="20"/>
      <c r="O180" s="120"/>
    </row>
    <row r="181" spans="1:15" s="19" customFormat="1">
      <c r="A181" s="23"/>
      <c r="B181" s="24"/>
      <c r="C181" s="39"/>
      <c r="D181" s="17" t="s">
        <v>12</v>
      </c>
      <c r="E181" s="22"/>
      <c r="F181" s="16">
        <f>(E180*H180+F180*I180+G180*J180)/1000</f>
        <v>50.765000000000001</v>
      </c>
      <c r="G181" s="17"/>
      <c r="H181" s="24"/>
      <c r="I181" s="24"/>
      <c r="J181" s="24"/>
      <c r="K181" s="24"/>
      <c r="L181" s="24"/>
      <c r="M181" s="24"/>
      <c r="N181" s="23"/>
      <c r="O181" s="121"/>
    </row>
    <row r="182" spans="1:15" s="19" customFormat="1">
      <c r="A182" s="15">
        <v>5806</v>
      </c>
      <c r="B182" s="16">
        <v>10</v>
      </c>
      <c r="C182" s="46">
        <v>14.4</v>
      </c>
      <c r="D182" s="17">
        <v>1</v>
      </c>
      <c r="E182" s="18">
        <v>8</v>
      </c>
      <c r="F182" s="18">
        <v>0</v>
      </c>
      <c r="G182" s="18">
        <v>0</v>
      </c>
      <c r="H182" s="16">
        <v>242</v>
      </c>
      <c r="I182" s="16">
        <v>0</v>
      </c>
      <c r="J182" s="16">
        <v>0</v>
      </c>
      <c r="K182" s="16">
        <v>0</v>
      </c>
      <c r="L182" s="16">
        <v>0</v>
      </c>
      <c r="M182" s="15">
        <v>0</v>
      </c>
      <c r="N182" s="48">
        <v>42361</v>
      </c>
      <c r="O182" s="119"/>
    </row>
    <row r="183" spans="1:15" s="19" customFormat="1">
      <c r="A183" s="20"/>
      <c r="B183" s="21"/>
      <c r="C183" s="38"/>
      <c r="D183" s="17" t="s">
        <v>11</v>
      </c>
      <c r="E183" s="18">
        <f>SUM(E182)</f>
        <v>8</v>
      </c>
      <c r="F183" s="18">
        <f t="shared" ref="F183:G183" si="45">SUM(F182)</f>
        <v>0</v>
      </c>
      <c r="G183" s="18">
        <f t="shared" si="45"/>
        <v>0</v>
      </c>
      <c r="H183" s="21"/>
      <c r="I183" s="21"/>
      <c r="J183" s="21"/>
      <c r="K183" s="21"/>
      <c r="L183" s="21"/>
      <c r="M183" s="20"/>
      <c r="N183" s="49">
        <v>0.6791666666666667</v>
      </c>
      <c r="O183" s="120"/>
    </row>
    <row r="184" spans="1:15" s="19" customFormat="1">
      <c r="A184" s="23"/>
      <c r="B184" s="24"/>
      <c r="C184" s="39"/>
      <c r="D184" s="17" t="s">
        <v>12</v>
      </c>
      <c r="E184" s="22"/>
      <c r="F184" s="18">
        <f>E183*H182/1000</f>
        <v>1.9359999999999999</v>
      </c>
      <c r="G184" s="17"/>
      <c r="H184" s="24"/>
      <c r="I184" s="24"/>
      <c r="J184" s="24"/>
      <c r="K184" s="24"/>
      <c r="L184" s="24"/>
      <c r="M184" s="23"/>
      <c r="N184" s="23"/>
      <c r="O184" s="121"/>
    </row>
    <row r="185" spans="1:15" s="19" customFormat="1">
      <c r="A185" s="134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27"/>
      <c r="O185" s="62"/>
    </row>
    <row r="186" spans="1:15" s="19" customFormat="1">
      <c r="A186" s="58"/>
      <c r="B186" s="59"/>
      <c r="C186" s="59"/>
      <c r="D186" s="34" t="s">
        <v>48</v>
      </c>
      <c r="E186" s="34"/>
      <c r="F186" s="34"/>
      <c r="G186" s="34"/>
      <c r="H186" s="59"/>
      <c r="I186" s="59"/>
      <c r="J186" s="59"/>
      <c r="K186" s="59"/>
      <c r="L186" s="59"/>
      <c r="M186" s="59"/>
      <c r="N186" s="35"/>
      <c r="O186" s="60"/>
    </row>
    <row r="187" spans="1:15" s="19" customFormat="1" ht="63.75" customHeight="1">
      <c r="A187" s="110" t="s">
        <v>7</v>
      </c>
      <c r="B187" s="111" t="s">
        <v>8</v>
      </c>
      <c r="C187" s="41"/>
      <c r="D187" s="112" t="s">
        <v>0</v>
      </c>
      <c r="E187" s="95" t="s">
        <v>6</v>
      </c>
      <c r="F187" s="99"/>
      <c r="G187" s="109"/>
      <c r="H187" s="99" t="s">
        <v>4</v>
      </c>
      <c r="I187" s="99"/>
      <c r="J187" s="99"/>
      <c r="K187" s="95" t="s">
        <v>15</v>
      </c>
      <c r="L187" s="99"/>
      <c r="M187" s="109"/>
      <c r="N187" s="94" t="s">
        <v>5</v>
      </c>
      <c r="O187" s="131"/>
    </row>
    <row r="188" spans="1:15" s="19" customFormat="1">
      <c r="A188" s="95"/>
      <c r="B188" s="97"/>
      <c r="C188" s="42" t="s">
        <v>55</v>
      </c>
      <c r="D188" s="99"/>
      <c r="E188" s="30" t="s">
        <v>1</v>
      </c>
      <c r="F188" s="30" t="s">
        <v>2</v>
      </c>
      <c r="G188" s="30" t="s">
        <v>3</v>
      </c>
      <c r="H188" s="40" t="s">
        <v>1</v>
      </c>
      <c r="I188" s="30" t="s">
        <v>2</v>
      </c>
      <c r="J188" s="30" t="s">
        <v>3</v>
      </c>
      <c r="K188" s="30" t="s">
        <v>1</v>
      </c>
      <c r="L188" s="30" t="s">
        <v>2</v>
      </c>
      <c r="M188" s="30" t="s">
        <v>3</v>
      </c>
      <c r="N188" s="95"/>
      <c r="O188" s="109"/>
    </row>
    <row r="189" spans="1:15" s="19" customFormat="1">
      <c r="A189" s="15">
        <v>1611</v>
      </c>
      <c r="B189" s="16">
        <v>100</v>
      </c>
      <c r="C189" s="46">
        <v>144</v>
      </c>
      <c r="D189" s="17">
        <v>1</v>
      </c>
      <c r="E189" s="18">
        <v>13</v>
      </c>
      <c r="F189" s="18">
        <v>14</v>
      </c>
      <c r="G189" s="18">
        <v>30</v>
      </c>
      <c r="H189" s="16"/>
      <c r="I189" s="16"/>
      <c r="J189" s="16"/>
      <c r="K189" s="16"/>
      <c r="L189" s="16"/>
      <c r="M189" s="15"/>
      <c r="N189" s="48">
        <v>42360</v>
      </c>
      <c r="O189" s="119"/>
    </row>
    <row r="190" spans="1:15" s="19" customFormat="1">
      <c r="A190" s="20"/>
      <c r="B190" s="21"/>
      <c r="C190" s="38"/>
      <c r="D190" s="17"/>
      <c r="E190" s="18"/>
      <c r="F190" s="18"/>
      <c r="G190" s="22"/>
      <c r="H190" s="21"/>
      <c r="I190" s="21"/>
      <c r="J190" s="21"/>
      <c r="K190" s="21"/>
      <c r="L190" s="21"/>
      <c r="M190" s="21"/>
      <c r="N190" s="49">
        <v>0.79861111111111116</v>
      </c>
      <c r="O190" s="120"/>
    </row>
    <row r="191" spans="1:15" s="19" customFormat="1">
      <c r="A191" s="20"/>
      <c r="B191" s="21"/>
      <c r="C191" s="38"/>
      <c r="D191" s="17" t="s">
        <v>11</v>
      </c>
      <c r="E191" s="18">
        <f>SUM(E189:E190)</f>
        <v>13</v>
      </c>
      <c r="F191" s="18">
        <f t="shared" ref="F191:G191" si="46">SUM(F189:F190)</f>
        <v>14</v>
      </c>
      <c r="G191" s="18">
        <f t="shared" si="46"/>
        <v>30</v>
      </c>
      <c r="H191" s="21">
        <v>250</v>
      </c>
      <c r="I191" s="21">
        <v>253</v>
      </c>
      <c r="J191" s="21">
        <v>243</v>
      </c>
      <c r="K191" s="21">
        <v>438</v>
      </c>
      <c r="L191" s="21">
        <v>435</v>
      </c>
      <c r="M191" s="20">
        <v>435</v>
      </c>
      <c r="N191" s="20"/>
      <c r="O191" s="120"/>
    </row>
    <row r="192" spans="1:15" s="19" customFormat="1">
      <c r="A192" s="23"/>
      <c r="B192" s="24"/>
      <c r="C192" s="39"/>
      <c r="D192" s="17" t="s">
        <v>12</v>
      </c>
      <c r="E192" s="22"/>
      <c r="F192" s="16">
        <f>(E191*H191+F191*I191+G191*J191)/1000</f>
        <v>14.082000000000001</v>
      </c>
      <c r="G192" s="17"/>
      <c r="H192" s="24"/>
      <c r="I192" s="24"/>
      <c r="J192" s="24"/>
      <c r="K192" s="24"/>
      <c r="L192" s="24"/>
      <c r="M192" s="23"/>
      <c r="N192" s="23"/>
      <c r="O192" s="121"/>
    </row>
    <row r="193" spans="1:15" s="19" customFormat="1">
      <c r="A193" s="15">
        <v>1612</v>
      </c>
      <c r="B193" s="16">
        <v>100</v>
      </c>
      <c r="C193" s="46">
        <v>144</v>
      </c>
      <c r="D193" s="17">
        <v>1</v>
      </c>
      <c r="E193" s="18">
        <v>9</v>
      </c>
      <c r="F193" s="16">
        <v>0</v>
      </c>
      <c r="G193" s="18">
        <v>3</v>
      </c>
      <c r="H193" s="16"/>
      <c r="I193" s="16"/>
      <c r="J193" s="16"/>
      <c r="K193" s="16"/>
      <c r="L193" s="16"/>
      <c r="M193" s="16"/>
      <c r="N193" s="48">
        <v>42360</v>
      </c>
      <c r="O193" s="119"/>
    </row>
    <row r="194" spans="1:15" s="19" customFormat="1">
      <c r="A194" s="20"/>
      <c r="B194" s="21"/>
      <c r="C194" s="38"/>
      <c r="D194" s="17">
        <v>2</v>
      </c>
      <c r="E194" s="18">
        <v>3</v>
      </c>
      <c r="F194" s="18">
        <v>6</v>
      </c>
      <c r="G194" s="22">
        <v>5</v>
      </c>
      <c r="H194" s="21"/>
      <c r="I194" s="21"/>
      <c r="J194" s="21"/>
      <c r="K194" s="21"/>
      <c r="L194" s="21"/>
      <c r="M194" s="20"/>
      <c r="N194" s="49">
        <v>0.80902777777777779</v>
      </c>
      <c r="O194" s="120"/>
    </row>
    <row r="195" spans="1:15" s="19" customFormat="1">
      <c r="A195" s="20"/>
      <c r="B195" s="21"/>
      <c r="C195" s="38"/>
      <c r="D195" s="17" t="s">
        <v>11</v>
      </c>
      <c r="E195" s="22">
        <f>SUM(E193:E194)</f>
        <v>12</v>
      </c>
      <c r="F195" s="22">
        <f t="shared" ref="F195:G195" si="47">SUM(F193:F194)</f>
        <v>6</v>
      </c>
      <c r="G195" s="22">
        <f t="shared" si="47"/>
        <v>8</v>
      </c>
      <c r="H195" s="21">
        <v>251</v>
      </c>
      <c r="I195" s="21">
        <v>248</v>
      </c>
      <c r="J195" s="21">
        <v>251</v>
      </c>
      <c r="K195" s="21">
        <v>438</v>
      </c>
      <c r="L195" s="21">
        <v>436</v>
      </c>
      <c r="M195" s="20">
        <v>438</v>
      </c>
      <c r="N195" s="20"/>
      <c r="O195" s="120"/>
    </row>
    <row r="196" spans="1:15" s="19" customFormat="1">
      <c r="A196" s="23"/>
      <c r="B196" s="24"/>
      <c r="C196" s="39"/>
      <c r="D196" s="17" t="s">
        <v>12</v>
      </c>
      <c r="E196" s="22"/>
      <c r="F196" s="18">
        <f>(E195*H195+F195*I195+G195*J195)/1000</f>
        <v>6.508</v>
      </c>
      <c r="G196" s="17"/>
      <c r="H196" s="24"/>
      <c r="I196" s="24"/>
      <c r="J196" s="24"/>
      <c r="K196" s="24"/>
      <c r="L196" s="24"/>
      <c r="M196" s="23"/>
      <c r="N196" s="23"/>
      <c r="O196" s="121"/>
    </row>
    <row r="197" spans="1:15" s="19" customFormat="1">
      <c r="A197" s="135"/>
      <c r="B197" s="63"/>
      <c r="C197" s="63"/>
      <c r="D197" s="43" t="s">
        <v>20</v>
      </c>
      <c r="E197" s="43"/>
      <c r="F197" s="43"/>
      <c r="G197" s="43"/>
      <c r="H197" s="63"/>
      <c r="I197" s="63"/>
      <c r="J197" s="63"/>
      <c r="K197" s="63"/>
      <c r="L197" s="63"/>
      <c r="M197" s="63"/>
      <c r="N197" s="33"/>
      <c r="O197" s="45"/>
    </row>
    <row r="198" spans="1:15" s="19" customFormat="1" ht="60" customHeight="1">
      <c r="A198" s="110" t="s">
        <v>7</v>
      </c>
      <c r="B198" s="111" t="s">
        <v>8</v>
      </c>
      <c r="C198" s="41"/>
      <c r="D198" s="112" t="s">
        <v>0</v>
      </c>
      <c r="E198" s="95" t="s">
        <v>6</v>
      </c>
      <c r="F198" s="99"/>
      <c r="G198" s="109"/>
      <c r="H198" s="99" t="s">
        <v>4</v>
      </c>
      <c r="I198" s="99"/>
      <c r="J198" s="99"/>
      <c r="K198" s="95" t="s">
        <v>15</v>
      </c>
      <c r="L198" s="99"/>
      <c r="M198" s="109"/>
      <c r="N198" s="94" t="s">
        <v>5</v>
      </c>
      <c r="O198" s="131"/>
    </row>
    <row r="199" spans="1:15" s="19" customFormat="1">
      <c r="A199" s="95"/>
      <c r="B199" s="97"/>
      <c r="C199" s="42" t="s">
        <v>55</v>
      </c>
      <c r="D199" s="99"/>
      <c r="E199" s="30" t="s">
        <v>1</v>
      </c>
      <c r="F199" s="30" t="s">
        <v>2</v>
      </c>
      <c r="G199" s="30" t="s">
        <v>3</v>
      </c>
      <c r="H199" s="40" t="s">
        <v>1</v>
      </c>
      <c r="I199" s="30" t="s">
        <v>2</v>
      </c>
      <c r="J199" s="30" t="s">
        <v>3</v>
      </c>
      <c r="K199" s="30" t="s">
        <v>1</v>
      </c>
      <c r="L199" s="30" t="s">
        <v>2</v>
      </c>
      <c r="M199" s="30" t="s">
        <v>3</v>
      </c>
      <c r="N199" s="95"/>
      <c r="O199" s="109"/>
    </row>
    <row r="200" spans="1:15" s="19" customFormat="1">
      <c r="A200" s="15">
        <v>2101</v>
      </c>
      <c r="B200" s="16">
        <v>160</v>
      </c>
      <c r="C200" s="46">
        <v>231</v>
      </c>
      <c r="D200" s="17">
        <v>1</v>
      </c>
      <c r="E200" s="18">
        <v>38</v>
      </c>
      <c r="F200" s="18">
        <v>20</v>
      </c>
      <c r="G200" s="18">
        <v>20</v>
      </c>
      <c r="H200" s="16"/>
      <c r="I200" s="16"/>
      <c r="J200" s="16"/>
      <c r="K200" s="16"/>
      <c r="L200" s="16"/>
      <c r="M200" s="15"/>
      <c r="N200" s="48">
        <v>42359</v>
      </c>
      <c r="O200" s="119"/>
    </row>
    <row r="201" spans="1:15" s="19" customFormat="1">
      <c r="A201" s="20"/>
      <c r="B201" s="21"/>
      <c r="C201" s="38"/>
      <c r="D201" s="17">
        <v>2</v>
      </c>
      <c r="E201" s="18">
        <v>25</v>
      </c>
      <c r="F201" s="18">
        <v>54</v>
      </c>
      <c r="G201" s="22">
        <v>48</v>
      </c>
      <c r="H201" s="21"/>
      <c r="I201" s="21"/>
      <c r="J201" s="21"/>
      <c r="K201" s="21"/>
      <c r="L201" s="21"/>
      <c r="M201" s="20"/>
      <c r="N201" s="49">
        <v>0.73611111111111116</v>
      </c>
      <c r="O201" s="120"/>
    </row>
    <row r="202" spans="1:15" s="19" customFormat="1">
      <c r="A202" s="20"/>
      <c r="B202" s="21"/>
      <c r="C202" s="38"/>
      <c r="D202" s="17">
        <v>3</v>
      </c>
      <c r="E202" s="18">
        <v>1</v>
      </c>
      <c r="F202" s="18">
        <v>4</v>
      </c>
      <c r="G202" s="22">
        <v>0</v>
      </c>
      <c r="H202" s="21"/>
      <c r="I202" s="21"/>
      <c r="J202" s="21"/>
      <c r="K202" s="21"/>
      <c r="L202" s="21"/>
      <c r="M202" s="20"/>
      <c r="N202" s="49"/>
      <c r="O202" s="120"/>
    </row>
    <row r="203" spans="1:15" s="19" customFormat="1">
      <c r="A203" s="20"/>
      <c r="B203" s="21"/>
      <c r="C203" s="38"/>
      <c r="D203" s="17" t="s">
        <v>11</v>
      </c>
      <c r="E203" s="18">
        <f>SUM(E200:E202)</f>
        <v>64</v>
      </c>
      <c r="F203" s="18">
        <f t="shared" ref="F203:G203" si="48">SUM(F200:F202)</f>
        <v>78</v>
      </c>
      <c r="G203" s="18">
        <f t="shared" si="48"/>
        <v>68</v>
      </c>
      <c r="H203" s="21">
        <v>226</v>
      </c>
      <c r="I203" s="21">
        <v>234</v>
      </c>
      <c r="J203" s="21">
        <v>232</v>
      </c>
      <c r="K203" s="21">
        <v>402</v>
      </c>
      <c r="L203" s="21">
        <v>414</v>
      </c>
      <c r="M203" s="21">
        <v>402</v>
      </c>
      <c r="N203" s="20"/>
      <c r="O203" s="120"/>
    </row>
    <row r="204" spans="1:15" s="19" customFormat="1">
      <c r="A204" s="23"/>
      <c r="B204" s="24"/>
      <c r="C204" s="39"/>
      <c r="D204" s="17" t="s">
        <v>12</v>
      </c>
      <c r="E204" s="22"/>
      <c r="F204" s="16">
        <f>(E203*H203+F203*I203+G203*J203)/1000</f>
        <v>48.491999999999997</v>
      </c>
      <c r="G204" s="17"/>
      <c r="H204" s="24"/>
      <c r="I204" s="24"/>
      <c r="J204" s="24"/>
      <c r="K204" s="24"/>
      <c r="L204" s="24"/>
      <c r="M204" s="24"/>
      <c r="N204" s="23"/>
      <c r="O204" s="121"/>
    </row>
    <row r="205" spans="1:15" s="19" customFormat="1">
      <c r="A205" s="15">
        <v>2102</v>
      </c>
      <c r="B205" s="16">
        <v>250</v>
      </c>
      <c r="C205" s="46">
        <v>361</v>
      </c>
      <c r="D205" s="17">
        <v>1</v>
      </c>
      <c r="E205" s="18">
        <v>7</v>
      </c>
      <c r="F205" s="18">
        <v>5</v>
      </c>
      <c r="G205" s="18">
        <v>10</v>
      </c>
      <c r="H205" s="16"/>
      <c r="I205" s="16"/>
      <c r="J205" s="16"/>
      <c r="K205" s="16"/>
      <c r="L205" s="16"/>
      <c r="M205" s="15"/>
      <c r="N205" s="48">
        <v>42359</v>
      </c>
      <c r="O205" s="119"/>
    </row>
    <row r="206" spans="1:15" s="19" customFormat="1">
      <c r="A206" s="20"/>
      <c r="B206" s="21"/>
      <c r="C206" s="38"/>
      <c r="D206" s="17">
        <v>2</v>
      </c>
      <c r="E206" s="18">
        <v>30</v>
      </c>
      <c r="F206" s="18">
        <v>45</v>
      </c>
      <c r="G206" s="22">
        <v>14</v>
      </c>
      <c r="H206" s="21"/>
      <c r="I206" s="21"/>
      <c r="J206" s="21"/>
      <c r="K206" s="21"/>
      <c r="L206" s="21"/>
      <c r="M206" s="20"/>
      <c r="N206" s="49">
        <v>0.72916666666666663</v>
      </c>
      <c r="O206" s="120"/>
    </row>
    <row r="207" spans="1:15" s="19" customFormat="1">
      <c r="A207" s="20"/>
      <c r="B207" s="21"/>
      <c r="C207" s="38"/>
      <c r="D207" s="17">
        <v>3</v>
      </c>
      <c r="E207" s="18">
        <v>22</v>
      </c>
      <c r="F207" s="18">
        <v>19</v>
      </c>
      <c r="G207" s="22">
        <v>30</v>
      </c>
      <c r="H207" s="21"/>
      <c r="I207" s="21"/>
      <c r="J207" s="21"/>
      <c r="K207" s="21"/>
      <c r="L207" s="21"/>
      <c r="M207" s="20"/>
      <c r="N207" s="49"/>
      <c r="O207" s="120"/>
    </row>
    <row r="208" spans="1:15" s="19" customFormat="1">
      <c r="A208" s="20"/>
      <c r="B208" s="21"/>
      <c r="C208" s="38"/>
      <c r="D208" s="17" t="s">
        <v>11</v>
      </c>
      <c r="E208" s="18">
        <f>SUM(E205:E207)</f>
        <v>59</v>
      </c>
      <c r="F208" s="18">
        <f t="shared" ref="F208:G208" si="49">SUM(F205:F207)</f>
        <v>69</v>
      </c>
      <c r="G208" s="18">
        <f t="shared" si="49"/>
        <v>54</v>
      </c>
      <c r="H208" s="21">
        <v>233</v>
      </c>
      <c r="I208" s="21">
        <v>232</v>
      </c>
      <c r="J208" s="21">
        <v>229</v>
      </c>
      <c r="K208" s="21">
        <v>409</v>
      </c>
      <c r="L208" s="21">
        <v>401</v>
      </c>
      <c r="M208" s="21">
        <v>401</v>
      </c>
      <c r="N208" s="20"/>
      <c r="O208" s="120"/>
    </row>
    <row r="209" spans="1:15" s="19" customFormat="1">
      <c r="A209" s="23"/>
      <c r="B209" s="24"/>
      <c r="C209" s="39"/>
      <c r="D209" s="17" t="s">
        <v>12</v>
      </c>
      <c r="E209" s="22"/>
      <c r="F209" s="18">
        <f>(E208*H208+F208*I208+G208*J208)/1000</f>
        <v>42.121000000000002</v>
      </c>
      <c r="G209" s="17"/>
      <c r="H209" s="24"/>
      <c r="I209" s="24"/>
      <c r="J209" s="24"/>
      <c r="K209" s="24"/>
      <c r="L209" s="24"/>
      <c r="M209" s="24"/>
      <c r="N209" s="23"/>
      <c r="O209" s="121"/>
    </row>
    <row r="210" spans="1:15" s="19" customFormat="1">
      <c r="A210" s="15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62"/>
    </row>
    <row r="211" spans="1:15" s="19" customFormat="1">
      <c r="A211" s="20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57"/>
    </row>
    <row r="212" spans="1:15" s="19" customFormat="1">
      <c r="A212" s="58"/>
      <c r="B212" s="59"/>
      <c r="C212" s="59"/>
      <c r="D212" s="64" t="s">
        <v>52</v>
      </c>
      <c r="E212" s="59"/>
      <c r="F212" s="59"/>
      <c r="G212" s="59"/>
      <c r="H212" s="59"/>
      <c r="I212" s="59"/>
      <c r="J212" s="59"/>
      <c r="K212" s="59"/>
      <c r="L212" s="59"/>
      <c r="M212" s="59"/>
      <c r="N212" s="35"/>
      <c r="O212" s="60"/>
    </row>
    <row r="213" spans="1:15" s="19" customFormat="1" ht="64.5" customHeight="1">
      <c r="A213" s="110" t="s">
        <v>7</v>
      </c>
      <c r="B213" s="111" t="s">
        <v>8</v>
      </c>
      <c r="C213" s="41"/>
      <c r="D213" s="112" t="s">
        <v>0</v>
      </c>
      <c r="E213" s="95" t="s">
        <v>6</v>
      </c>
      <c r="F213" s="99"/>
      <c r="G213" s="109"/>
      <c r="H213" s="99" t="s">
        <v>4</v>
      </c>
      <c r="I213" s="99"/>
      <c r="J213" s="99"/>
      <c r="K213" s="95" t="s">
        <v>15</v>
      </c>
      <c r="L213" s="99"/>
      <c r="M213" s="109"/>
      <c r="N213" s="94" t="s">
        <v>5</v>
      </c>
      <c r="O213" s="131"/>
    </row>
    <row r="214" spans="1:15" s="19" customFormat="1">
      <c r="A214" s="95"/>
      <c r="B214" s="97"/>
      <c r="C214" s="42" t="s">
        <v>55</v>
      </c>
      <c r="D214" s="99"/>
      <c r="E214" s="30" t="s">
        <v>1</v>
      </c>
      <c r="F214" s="30" t="s">
        <v>2</v>
      </c>
      <c r="G214" s="30" t="s">
        <v>3</v>
      </c>
      <c r="H214" s="40" t="s">
        <v>1</v>
      </c>
      <c r="I214" s="30" t="s">
        <v>2</v>
      </c>
      <c r="J214" s="30" t="s">
        <v>3</v>
      </c>
      <c r="K214" s="30" t="s">
        <v>1</v>
      </c>
      <c r="L214" s="30" t="s">
        <v>2</v>
      </c>
      <c r="M214" s="30" t="s">
        <v>3</v>
      </c>
      <c r="N214" s="95"/>
      <c r="O214" s="109"/>
    </row>
    <row r="215" spans="1:15" s="19" customFormat="1">
      <c r="A215" s="15">
        <v>4948</v>
      </c>
      <c r="B215" s="16">
        <v>100</v>
      </c>
      <c r="C215" s="46">
        <v>144</v>
      </c>
      <c r="D215" s="17">
        <v>1</v>
      </c>
      <c r="E215" s="18">
        <v>15</v>
      </c>
      <c r="F215" s="18">
        <v>25</v>
      </c>
      <c r="G215" s="18">
        <v>7</v>
      </c>
      <c r="H215" s="16"/>
      <c r="I215" s="16"/>
      <c r="J215" s="16"/>
      <c r="K215" s="16"/>
      <c r="L215" s="16"/>
      <c r="M215" s="16"/>
      <c r="N215" s="48">
        <v>42359</v>
      </c>
      <c r="O215" s="119"/>
    </row>
    <row r="216" spans="1:15" s="19" customFormat="1">
      <c r="A216" s="20"/>
      <c r="B216" s="21"/>
      <c r="C216" s="38"/>
      <c r="D216" s="17">
        <v>2</v>
      </c>
      <c r="E216" s="18">
        <v>26</v>
      </c>
      <c r="F216" s="18">
        <v>9</v>
      </c>
      <c r="G216" s="22">
        <v>25</v>
      </c>
      <c r="H216" s="21"/>
      <c r="I216" s="21"/>
      <c r="J216" s="21"/>
      <c r="K216" s="21"/>
      <c r="L216" s="21"/>
      <c r="M216" s="21"/>
      <c r="N216" s="49">
        <v>0.75138888888888899</v>
      </c>
      <c r="O216" s="120"/>
    </row>
    <row r="217" spans="1:15" s="19" customFormat="1">
      <c r="A217" s="20"/>
      <c r="B217" s="21"/>
      <c r="C217" s="38"/>
      <c r="D217" s="17" t="s">
        <v>11</v>
      </c>
      <c r="E217" s="18">
        <f>SUM(E215:E216)</f>
        <v>41</v>
      </c>
      <c r="F217" s="18">
        <f t="shared" ref="F217:G217" si="50">SUM(F215:F216)</f>
        <v>34</v>
      </c>
      <c r="G217" s="18">
        <f t="shared" si="50"/>
        <v>32</v>
      </c>
      <c r="H217" s="21">
        <v>238</v>
      </c>
      <c r="I217" s="21">
        <v>236</v>
      </c>
      <c r="J217" s="21">
        <v>234</v>
      </c>
      <c r="K217" s="21">
        <v>411</v>
      </c>
      <c r="L217" s="21">
        <v>416</v>
      </c>
      <c r="M217" s="21">
        <v>407</v>
      </c>
      <c r="N217" s="20"/>
      <c r="O217" s="120"/>
    </row>
    <row r="218" spans="1:15" s="19" customFormat="1">
      <c r="A218" s="23"/>
      <c r="B218" s="24"/>
      <c r="C218" s="39"/>
      <c r="D218" s="17" t="s">
        <v>12</v>
      </c>
      <c r="E218" s="22"/>
      <c r="F218" s="18">
        <f>(E217*H217+F217*I217+G217*J217)/1000</f>
        <v>25.27</v>
      </c>
      <c r="G218" s="17"/>
      <c r="H218" s="24"/>
      <c r="I218" s="24"/>
      <c r="J218" s="24"/>
      <c r="K218" s="24"/>
      <c r="L218" s="24"/>
      <c r="M218" s="24"/>
      <c r="N218" s="23"/>
      <c r="O218" s="121"/>
    </row>
    <row r="219" spans="1:15" s="19" customFormat="1">
      <c r="A219" s="15">
        <v>4950</v>
      </c>
      <c r="B219" s="16">
        <v>160</v>
      </c>
      <c r="C219" s="46">
        <v>231</v>
      </c>
      <c r="D219" s="17">
        <v>1</v>
      </c>
      <c r="E219" s="18">
        <v>15</v>
      </c>
      <c r="F219" s="18">
        <v>10</v>
      </c>
      <c r="G219" s="18">
        <v>15</v>
      </c>
      <c r="H219" s="16"/>
      <c r="I219" s="16"/>
      <c r="J219" s="16"/>
      <c r="K219" s="16"/>
      <c r="L219" s="16"/>
      <c r="M219" s="16"/>
      <c r="N219" s="48">
        <v>42359</v>
      </c>
      <c r="O219" s="119"/>
    </row>
    <row r="220" spans="1:15" s="19" customFormat="1">
      <c r="A220" s="20"/>
      <c r="B220" s="21"/>
      <c r="C220" s="38"/>
      <c r="D220" s="17">
        <v>2</v>
      </c>
      <c r="E220" s="18">
        <v>0</v>
      </c>
      <c r="F220" s="18">
        <v>0</v>
      </c>
      <c r="G220" s="22">
        <v>0</v>
      </c>
      <c r="H220" s="21"/>
      <c r="I220" s="21"/>
      <c r="J220" s="21"/>
      <c r="K220" s="21"/>
      <c r="L220" s="21"/>
      <c r="M220" s="21"/>
      <c r="N220" s="49">
        <v>0.7583333333333333</v>
      </c>
      <c r="O220" s="120"/>
    </row>
    <row r="221" spans="1:15" s="19" customFormat="1">
      <c r="A221" s="20"/>
      <c r="B221" s="21"/>
      <c r="C221" s="38"/>
      <c r="D221" s="17" t="s">
        <v>11</v>
      </c>
      <c r="E221" s="18">
        <f>SUM(E219:E220)</f>
        <v>15</v>
      </c>
      <c r="F221" s="18">
        <f t="shared" ref="F221:G221" si="51">SUM(F219:F220)</f>
        <v>10</v>
      </c>
      <c r="G221" s="18">
        <f t="shared" si="51"/>
        <v>15</v>
      </c>
      <c r="H221" s="21">
        <v>239</v>
      </c>
      <c r="I221" s="21">
        <v>237</v>
      </c>
      <c r="J221" s="21">
        <v>235</v>
      </c>
      <c r="K221" s="21">
        <v>409</v>
      </c>
      <c r="L221" s="21">
        <v>417</v>
      </c>
      <c r="M221" s="21">
        <v>410</v>
      </c>
      <c r="N221" s="20"/>
      <c r="O221" s="120"/>
    </row>
    <row r="222" spans="1:15" s="19" customFormat="1">
      <c r="A222" s="23"/>
      <c r="B222" s="24"/>
      <c r="C222" s="39"/>
      <c r="D222" s="17" t="s">
        <v>12</v>
      </c>
      <c r="E222" s="22"/>
      <c r="F222" s="18">
        <f>(E221*H221+F221*I221+G221*J221)/1000</f>
        <v>9.48</v>
      </c>
      <c r="G222" s="17"/>
      <c r="H222" s="24"/>
      <c r="I222" s="24"/>
      <c r="J222" s="24"/>
      <c r="K222" s="24"/>
      <c r="L222" s="24"/>
      <c r="M222" s="24"/>
      <c r="N222" s="23"/>
      <c r="O222" s="121"/>
    </row>
    <row r="223" spans="1:15" s="19" customFormat="1">
      <c r="A223" s="15">
        <v>4930</v>
      </c>
      <c r="B223" s="16">
        <v>100</v>
      </c>
      <c r="C223" s="46">
        <v>144</v>
      </c>
      <c r="D223" s="17">
        <v>1</v>
      </c>
      <c r="E223" s="18">
        <v>9</v>
      </c>
      <c r="F223" s="18">
        <v>25</v>
      </c>
      <c r="G223" s="18">
        <v>12</v>
      </c>
      <c r="H223" s="16"/>
      <c r="I223" s="16"/>
      <c r="J223" s="16"/>
      <c r="K223" s="16"/>
      <c r="L223" s="16"/>
      <c r="M223" s="16"/>
      <c r="N223" s="48">
        <v>42359</v>
      </c>
      <c r="O223" s="119"/>
    </row>
    <row r="224" spans="1:15" s="19" customFormat="1">
      <c r="A224" s="20"/>
      <c r="B224" s="21"/>
      <c r="C224" s="38"/>
      <c r="D224" s="17">
        <v>2</v>
      </c>
      <c r="E224" s="18">
        <v>7</v>
      </c>
      <c r="F224" s="18">
        <v>9</v>
      </c>
      <c r="G224" s="22">
        <v>1</v>
      </c>
      <c r="H224" s="21"/>
      <c r="I224" s="21"/>
      <c r="J224" s="21"/>
      <c r="K224" s="21"/>
      <c r="L224" s="21"/>
      <c r="M224" s="21"/>
      <c r="N224" s="49">
        <v>0.77430555555555547</v>
      </c>
      <c r="O224" s="120"/>
    </row>
    <row r="225" spans="1:15" s="19" customFormat="1">
      <c r="A225" s="20"/>
      <c r="B225" s="21"/>
      <c r="C225" s="38"/>
      <c r="D225" s="17" t="s">
        <v>11</v>
      </c>
      <c r="E225" s="18">
        <f>SUM(E223:E224)</f>
        <v>16</v>
      </c>
      <c r="F225" s="18">
        <f t="shared" ref="F225" si="52">SUM(F223:F224)</f>
        <v>34</v>
      </c>
      <c r="G225" s="18">
        <v>11</v>
      </c>
      <c r="H225" s="21">
        <v>233</v>
      </c>
      <c r="I225" s="21">
        <v>238</v>
      </c>
      <c r="J225" s="21">
        <v>237</v>
      </c>
      <c r="K225" s="21">
        <v>406</v>
      </c>
      <c r="L225" s="21">
        <v>407</v>
      </c>
      <c r="M225" s="21">
        <v>416</v>
      </c>
      <c r="N225" s="20"/>
      <c r="O225" s="120"/>
    </row>
    <row r="226" spans="1:15" s="19" customFormat="1">
      <c r="A226" s="23"/>
      <c r="B226" s="24"/>
      <c r="C226" s="39"/>
      <c r="D226" s="17" t="s">
        <v>12</v>
      </c>
      <c r="E226" s="22"/>
      <c r="F226" s="18">
        <f>(E225*H225+F225*I225+G225*J225)/1000</f>
        <v>14.427</v>
      </c>
      <c r="G226" s="17"/>
      <c r="H226" s="24"/>
      <c r="I226" s="24"/>
      <c r="J226" s="24"/>
      <c r="K226" s="24"/>
      <c r="L226" s="24"/>
      <c r="M226" s="24"/>
      <c r="N226" s="23"/>
      <c r="O226" s="121"/>
    </row>
    <row r="227" spans="1:15" s="19" customFormat="1">
      <c r="A227" s="22"/>
      <c r="B227" s="43" t="s">
        <v>53</v>
      </c>
      <c r="C227" s="43"/>
      <c r="D227" s="33"/>
      <c r="E227" s="43"/>
      <c r="F227" s="33"/>
      <c r="G227" s="33"/>
      <c r="H227" s="33"/>
      <c r="I227" s="33"/>
      <c r="J227" s="33"/>
      <c r="K227" s="33"/>
      <c r="L227" s="33"/>
      <c r="M227" s="33"/>
      <c r="N227" s="33"/>
      <c r="O227" s="45"/>
    </row>
    <row r="228" spans="1:15" s="19" customFormat="1" ht="69.75" customHeight="1">
      <c r="A228" s="110" t="s">
        <v>7</v>
      </c>
      <c r="B228" s="111" t="s">
        <v>8</v>
      </c>
      <c r="C228" s="41"/>
      <c r="D228" s="112" t="s">
        <v>0</v>
      </c>
      <c r="E228" s="95" t="s">
        <v>6</v>
      </c>
      <c r="F228" s="99"/>
      <c r="G228" s="109"/>
      <c r="H228" s="99" t="s">
        <v>4</v>
      </c>
      <c r="I228" s="99"/>
      <c r="J228" s="99"/>
      <c r="K228" s="95" t="s">
        <v>15</v>
      </c>
      <c r="L228" s="99"/>
      <c r="M228" s="109"/>
      <c r="N228" s="94" t="s">
        <v>5</v>
      </c>
      <c r="O228" s="131"/>
    </row>
    <row r="229" spans="1:15" s="19" customFormat="1">
      <c r="A229" s="95"/>
      <c r="B229" s="97"/>
      <c r="C229" s="42" t="s">
        <v>55</v>
      </c>
      <c r="D229" s="99"/>
      <c r="E229" s="30" t="s">
        <v>1</v>
      </c>
      <c r="F229" s="30" t="s">
        <v>2</v>
      </c>
      <c r="G229" s="30" t="s">
        <v>3</v>
      </c>
      <c r="H229" s="40" t="s">
        <v>1</v>
      </c>
      <c r="I229" s="30" t="s">
        <v>2</v>
      </c>
      <c r="J229" s="30" t="s">
        <v>3</v>
      </c>
      <c r="K229" s="30" t="s">
        <v>1</v>
      </c>
      <c r="L229" s="30" t="s">
        <v>2</v>
      </c>
      <c r="M229" s="30" t="s">
        <v>3</v>
      </c>
      <c r="N229" s="95"/>
      <c r="O229" s="109"/>
    </row>
    <row r="230" spans="1:15" s="19" customFormat="1">
      <c r="A230" s="15">
        <v>1942</v>
      </c>
      <c r="B230" s="16">
        <v>100</v>
      </c>
      <c r="C230" s="46">
        <v>144</v>
      </c>
      <c r="D230" s="17">
        <v>1</v>
      </c>
      <c r="E230" s="18">
        <v>1.8</v>
      </c>
      <c r="F230" s="18">
        <v>1.4</v>
      </c>
      <c r="G230" s="18">
        <v>3.6</v>
      </c>
      <c r="H230" s="16">
        <v>224</v>
      </c>
      <c r="I230" s="16">
        <v>230</v>
      </c>
      <c r="J230" s="16">
        <v>226</v>
      </c>
      <c r="K230" s="16">
        <v>383</v>
      </c>
      <c r="L230" s="16">
        <v>388</v>
      </c>
      <c r="M230" s="16">
        <v>389</v>
      </c>
      <c r="N230" s="48">
        <v>42360</v>
      </c>
      <c r="O230" s="119"/>
    </row>
    <row r="231" spans="1:15" s="19" customFormat="1">
      <c r="A231" s="20"/>
      <c r="B231" s="21"/>
      <c r="C231" s="38"/>
      <c r="D231" s="17">
        <v>2</v>
      </c>
      <c r="E231" s="18">
        <v>35.9</v>
      </c>
      <c r="F231" s="18">
        <v>65</v>
      </c>
      <c r="G231" s="22">
        <v>59.7</v>
      </c>
      <c r="H231" s="21">
        <v>222</v>
      </c>
      <c r="I231" s="21">
        <v>224</v>
      </c>
      <c r="J231" s="21">
        <v>223</v>
      </c>
      <c r="K231" s="21">
        <v>395</v>
      </c>
      <c r="L231" s="21">
        <v>378</v>
      </c>
      <c r="M231" s="21">
        <v>380</v>
      </c>
      <c r="N231" s="49">
        <v>0.75347222222222221</v>
      </c>
      <c r="O231" s="120"/>
    </row>
    <row r="232" spans="1:15" s="19" customFormat="1">
      <c r="A232" s="20"/>
      <c r="B232" s="21"/>
      <c r="C232" s="38"/>
      <c r="D232" s="17">
        <v>3</v>
      </c>
      <c r="E232" s="18">
        <v>14.4</v>
      </c>
      <c r="F232" s="18">
        <v>5.0999999999999996</v>
      </c>
      <c r="G232" s="22">
        <v>43.9</v>
      </c>
      <c r="H232" s="21">
        <v>210</v>
      </c>
      <c r="I232" s="21">
        <v>215</v>
      </c>
      <c r="J232" s="21">
        <v>210</v>
      </c>
      <c r="K232" s="21">
        <v>380</v>
      </c>
      <c r="L232" s="21">
        <v>345</v>
      </c>
      <c r="M232" s="21">
        <v>320</v>
      </c>
      <c r="N232" s="20"/>
      <c r="O232" s="120"/>
    </row>
    <row r="233" spans="1:15" s="19" customFormat="1">
      <c r="A233" s="20"/>
      <c r="B233" s="21"/>
      <c r="C233" s="38"/>
      <c r="D233" s="17" t="s">
        <v>11</v>
      </c>
      <c r="E233" s="18">
        <f>SUM(E230:E232)</f>
        <v>52.099999999999994</v>
      </c>
      <c r="F233" s="18">
        <f t="shared" ref="F233:G233" si="53">SUM(F230:F232)</f>
        <v>71.5</v>
      </c>
      <c r="G233" s="18">
        <f t="shared" si="53"/>
        <v>107.2</v>
      </c>
      <c r="H233" s="21">
        <v>227</v>
      </c>
      <c r="I233" s="21">
        <v>223</v>
      </c>
      <c r="J233" s="21">
        <v>223</v>
      </c>
      <c r="K233" s="21">
        <v>390</v>
      </c>
      <c r="L233" s="21">
        <v>387</v>
      </c>
      <c r="M233" s="21">
        <v>392</v>
      </c>
      <c r="N233" s="20"/>
      <c r="O233" s="120"/>
    </row>
    <row r="234" spans="1:15" s="19" customFormat="1">
      <c r="A234" s="23"/>
      <c r="B234" s="24"/>
      <c r="C234" s="39"/>
      <c r="D234" s="17" t="s">
        <v>12</v>
      </c>
      <c r="E234" s="22"/>
      <c r="F234" s="18">
        <f>(E233*H233+F233*I233+G233*J233)/1000</f>
        <v>51.6768</v>
      </c>
      <c r="G234" s="17"/>
      <c r="H234" s="24"/>
      <c r="I234" s="24"/>
      <c r="J234" s="24"/>
      <c r="K234" s="24"/>
      <c r="L234" s="24"/>
      <c r="M234" s="24"/>
      <c r="N234" s="23"/>
      <c r="O234" s="121"/>
    </row>
    <row r="235" spans="1:15" s="19" customFormat="1">
      <c r="A235" s="15">
        <v>1944</v>
      </c>
      <c r="B235" s="16">
        <v>100</v>
      </c>
      <c r="C235" s="46">
        <v>144</v>
      </c>
      <c r="D235" s="17">
        <v>1</v>
      </c>
      <c r="E235" s="18">
        <v>64</v>
      </c>
      <c r="F235" s="18">
        <v>94.5</v>
      </c>
      <c r="G235" s="18">
        <v>53.8</v>
      </c>
      <c r="H235" s="16">
        <v>227</v>
      </c>
      <c r="I235" s="16">
        <v>222</v>
      </c>
      <c r="J235" s="16">
        <v>236</v>
      </c>
      <c r="K235" s="16">
        <v>399</v>
      </c>
      <c r="L235" s="16">
        <v>394</v>
      </c>
      <c r="M235" s="16">
        <v>399</v>
      </c>
      <c r="N235" s="48">
        <v>42360</v>
      </c>
      <c r="O235" s="119"/>
    </row>
    <row r="236" spans="1:15" s="19" customFormat="1">
      <c r="A236" s="20"/>
      <c r="B236" s="21"/>
      <c r="C236" s="38"/>
      <c r="D236" s="17">
        <v>2</v>
      </c>
      <c r="E236" s="18">
        <v>1.4</v>
      </c>
      <c r="F236" s="18">
        <v>1</v>
      </c>
      <c r="G236" s="22">
        <v>0.7</v>
      </c>
      <c r="H236" s="21">
        <v>225</v>
      </c>
      <c r="I236" s="21">
        <v>225</v>
      </c>
      <c r="J236" s="21">
        <v>235</v>
      </c>
      <c r="K236" s="21">
        <v>395</v>
      </c>
      <c r="L236" s="21">
        <v>394</v>
      </c>
      <c r="M236" s="21">
        <v>399</v>
      </c>
      <c r="N236" s="49">
        <v>0.76736111111111116</v>
      </c>
      <c r="O236" s="120"/>
    </row>
    <row r="237" spans="1:15" s="19" customFormat="1">
      <c r="A237" s="20"/>
      <c r="B237" s="21"/>
      <c r="C237" s="38"/>
      <c r="D237" s="17" t="s">
        <v>11</v>
      </c>
      <c r="E237" s="18">
        <f>SUM(E235:E236)</f>
        <v>65.400000000000006</v>
      </c>
      <c r="F237" s="18">
        <f t="shared" ref="F237:G237" si="54">SUM(F235:F236)</f>
        <v>95.5</v>
      </c>
      <c r="G237" s="18">
        <f t="shared" si="54"/>
        <v>54.5</v>
      </c>
      <c r="H237" s="21">
        <v>227</v>
      </c>
      <c r="I237" s="21">
        <v>222</v>
      </c>
      <c r="J237" s="21">
        <v>236</v>
      </c>
      <c r="K237" s="21">
        <v>395</v>
      </c>
      <c r="L237" s="21">
        <v>389</v>
      </c>
      <c r="M237" s="21">
        <v>396</v>
      </c>
      <c r="N237" s="20"/>
      <c r="O237" s="120"/>
    </row>
    <row r="238" spans="1:15" s="19" customFormat="1">
      <c r="A238" s="23"/>
      <c r="B238" s="24"/>
      <c r="C238" s="39"/>
      <c r="D238" s="17" t="s">
        <v>12</v>
      </c>
      <c r="E238" s="22"/>
      <c r="F238" s="18">
        <f>(E237*H237+F237*I237+G237*J237)/1000</f>
        <v>48.908799999999999</v>
      </c>
      <c r="G238" s="17"/>
      <c r="H238" s="24"/>
      <c r="I238" s="24"/>
      <c r="J238" s="24"/>
      <c r="K238" s="24"/>
      <c r="L238" s="24"/>
      <c r="M238" s="24"/>
      <c r="N238" s="23"/>
      <c r="O238" s="121"/>
    </row>
    <row r="239" spans="1:15" s="19" customFormat="1">
      <c r="A239" s="15">
        <v>1946</v>
      </c>
      <c r="B239" s="16">
        <v>100</v>
      </c>
      <c r="C239" s="46">
        <v>144</v>
      </c>
      <c r="D239" s="17">
        <v>1</v>
      </c>
      <c r="E239" s="18">
        <v>22.5</v>
      </c>
      <c r="F239" s="18">
        <v>6</v>
      </c>
      <c r="G239" s="18">
        <v>29.4</v>
      </c>
      <c r="H239" s="16">
        <v>236</v>
      </c>
      <c r="I239" s="16">
        <v>222</v>
      </c>
      <c r="J239" s="16">
        <v>228</v>
      </c>
      <c r="K239" s="16">
        <v>404</v>
      </c>
      <c r="L239" s="16">
        <v>399</v>
      </c>
      <c r="M239" s="16">
        <v>394</v>
      </c>
      <c r="N239" s="48">
        <v>42360</v>
      </c>
      <c r="O239" s="119"/>
    </row>
    <row r="240" spans="1:15" s="19" customFormat="1">
      <c r="A240" s="20"/>
      <c r="B240" s="21"/>
      <c r="C240" s="38"/>
      <c r="D240" s="17">
        <v>2</v>
      </c>
      <c r="E240" s="18">
        <v>1.4</v>
      </c>
      <c r="F240" s="18">
        <v>1</v>
      </c>
      <c r="G240" s="22">
        <v>0.7</v>
      </c>
      <c r="H240" s="21">
        <v>236</v>
      </c>
      <c r="I240" s="21">
        <v>220</v>
      </c>
      <c r="J240" s="21">
        <v>226</v>
      </c>
      <c r="K240" s="21">
        <v>404</v>
      </c>
      <c r="L240" s="21">
        <v>398</v>
      </c>
      <c r="M240" s="21">
        <v>395</v>
      </c>
      <c r="N240" s="49">
        <v>0.78472222222222221</v>
      </c>
      <c r="O240" s="120"/>
    </row>
    <row r="241" spans="1:15" s="19" customFormat="1">
      <c r="A241" s="20"/>
      <c r="B241" s="21"/>
      <c r="C241" s="38"/>
      <c r="D241" s="17" t="s">
        <v>11</v>
      </c>
      <c r="E241" s="18">
        <f>SUM(E239:E240)</f>
        <v>23.9</v>
      </c>
      <c r="F241" s="18">
        <f t="shared" ref="F241:G241" si="55">SUM(F239:F240)</f>
        <v>7</v>
      </c>
      <c r="G241" s="18">
        <f t="shared" si="55"/>
        <v>30.099999999999998</v>
      </c>
      <c r="H241" s="21">
        <v>236</v>
      </c>
      <c r="I241" s="21">
        <v>222</v>
      </c>
      <c r="J241" s="21">
        <v>228</v>
      </c>
      <c r="K241" s="21">
        <v>404</v>
      </c>
      <c r="L241" s="21">
        <v>399</v>
      </c>
      <c r="M241" s="21">
        <v>394</v>
      </c>
      <c r="N241" s="20"/>
      <c r="O241" s="120"/>
    </row>
    <row r="242" spans="1:15" s="19" customFormat="1">
      <c r="A242" s="23"/>
      <c r="B242" s="24"/>
      <c r="C242" s="39"/>
      <c r="D242" s="17" t="s">
        <v>12</v>
      </c>
      <c r="E242" s="22"/>
      <c r="F242" s="18">
        <f>(E241*H241+F241*I241+G241*J241)/1000</f>
        <v>14.057199999999998</v>
      </c>
      <c r="G242" s="17"/>
      <c r="H242" s="24"/>
      <c r="I242" s="24"/>
      <c r="J242" s="24"/>
      <c r="K242" s="24"/>
      <c r="L242" s="24"/>
      <c r="M242" s="24"/>
      <c r="N242" s="23"/>
      <c r="O242" s="121"/>
    </row>
    <row r="243" spans="1:15" s="19" customFormat="1">
      <c r="A243" s="15">
        <v>1947</v>
      </c>
      <c r="B243" s="16">
        <v>100</v>
      </c>
      <c r="C243" s="46">
        <v>144</v>
      </c>
      <c r="D243" s="17">
        <v>1</v>
      </c>
      <c r="E243" s="18">
        <v>17.8</v>
      </c>
      <c r="F243" s="18">
        <v>11.2</v>
      </c>
      <c r="G243" s="18">
        <v>4.4000000000000004</v>
      </c>
      <c r="H243" s="16">
        <v>215</v>
      </c>
      <c r="I243" s="16">
        <v>220</v>
      </c>
      <c r="J243" s="16">
        <v>224</v>
      </c>
      <c r="K243" s="16">
        <v>383</v>
      </c>
      <c r="L243" s="16">
        <v>394</v>
      </c>
      <c r="M243" s="16">
        <v>375</v>
      </c>
      <c r="N243" s="48">
        <v>42360</v>
      </c>
      <c r="O243" s="119"/>
    </row>
    <row r="244" spans="1:15" s="19" customFormat="1">
      <c r="A244" s="20"/>
      <c r="B244" s="21"/>
      <c r="C244" s="38"/>
      <c r="D244" s="17">
        <v>2</v>
      </c>
      <c r="E244" s="18">
        <v>2.2999999999999998</v>
      </c>
      <c r="F244" s="18">
        <v>13.9</v>
      </c>
      <c r="G244" s="22">
        <v>13.2</v>
      </c>
      <c r="H244" s="21">
        <v>216</v>
      </c>
      <c r="I244" s="21">
        <v>221</v>
      </c>
      <c r="J244" s="21">
        <v>223</v>
      </c>
      <c r="K244" s="21">
        <v>385</v>
      </c>
      <c r="L244" s="21">
        <v>389</v>
      </c>
      <c r="M244" s="21">
        <v>388</v>
      </c>
      <c r="N244" s="49">
        <v>0.80208333333333337</v>
      </c>
      <c r="O244" s="120"/>
    </row>
    <row r="245" spans="1:15" s="19" customFormat="1">
      <c r="A245" s="20"/>
      <c r="B245" s="21"/>
      <c r="C245" s="38"/>
      <c r="D245" s="17" t="s">
        <v>11</v>
      </c>
      <c r="E245" s="18">
        <f>SUM(E243:E244)</f>
        <v>20.100000000000001</v>
      </c>
      <c r="F245" s="18">
        <f t="shared" ref="F245:G245" si="56">SUM(F243:F244)</f>
        <v>25.1</v>
      </c>
      <c r="G245" s="18">
        <f t="shared" si="56"/>
        <v>17.600000000000001</v>
      </c>
      <c r="H245" s="21">
        <v>220</v>
      </c>
      <c r="I245" s="21">
        <v>224</v>
      </c>
      <c r="J245" s="21">
        <v>227</v>
      </c>
      <c r="K245" s="21">
        <v>385</v>
      </c>
      <c r="L245" s="21">
        <v>392</v>
      </c>
      <c r="M245" s="21">
        <v>388</v>
      </c>
      <c r="N245" s="20"/>
      <c r="O245" s="120"/>
    </row>
    <row r="246" spans="1:15" s="19" customFormat="1">
      <c r="A246" s="23"/>
      <c r="B246" s="24"/>
      <c r="C246" s="39"/>
      <c r="D246" s="17" t="s">
        <v>12</v>
      </c>
      <c r="E246" s="22"/>
      <c r="F246" s="18">
        <f>(E245*H245+F245*I245+G245*J245)/1000</f>
        <v>14.039600000000002</v>
      </c>
      <c r="G246" s="17"/>
      <c r="H246" s="24"/>
      <c r="I246" s="24"/>
      <c r="J246" s="24"/>
      <c r="K246" s="24"/>
      <c r="L246" s="24"/>
      <c r="M246" s="24"/>
      <c r="N246" s="23"/>
      <c r="O246" s="121"/>
    </row>
    <row r="247" spans="1:15" s="19" customFormat="1">
      <c r="A247" s="15">
        <v>1945</v>
      </c>
      <c r="B247" s="16">
        <v>100</v>
      </c>
      <c r="C247" s="46">
        <v>144</v>
      </c>
      <c r="D247" s="17">
        <v>1</v>
      </c>
      <c r="E247" s="18">
        <v>12</v>
      </c>
      <c r="F247" s="18">
        <v>10.3</v>
      </c>
      <c r="G247" s="18">
        <v>21.3</v>
      </c>
      <c r="H247" s="16">
        <v>227</v>
      </c>
      <c r="I247" s="16">
        <v>229</v>
      </c>
      <c r="J247" s="16">
        <v>225</v>
      </c>
      <c r="K247" s="16">
        <v>400</v>
      </c>
      <c r="L247" s="16">
        <v>392</v>
      </c>
      <c r="M247" s="16">
        <v>393</v>
      </c>
      <c r="N247" s="48">
        <v>42360</v>
      </c>
      <c r="O247" s="119"/>
    </row>
    <row r="248" spans="1:15" s="19" customFormat="1">
      <c r="A248" s="20"/>
      <c r="B248" s="21"/>
      <c r="C248" s="38"/>
      <c r="D248" s="17">
        <v>2</v>
      </c>
      <c r="E248" s="18">
        <v>5</v>
      </c>
      <c r="F248" s="18">
        <v>0.3</v>
      </c>
      <c r="G248" s="22">
        <v>3.2</v>
      </c>
      <c r="H248" s="21">
        <v>227</v>
      </c>
      <c r="I248" s="21">
        <v>228</v>
      </c>
      <c r="J248" s="21">
        <v>225</v>
      </c>
      <c r="K248" s="21">
        <v>400</v>
      </c>
      <c r="L248" s="21">
        <v>393</v>
      </c>
      <c r="M248" s="21">
        <v>394</v>
      </c>
      <c r="N248" s="49">
        <v>0.81944444444444453</v>
      </c>
      <c r="O248" s="120"/>
    </row>
    <row r="249" spans="1:15" s="19" customFormat="1">
      <c r="A249" s="20"/>
      <c r="B249" s="21"/>
      <c r="C249" s="38"/>
      <c r="D249" s="17" t="s">
        <v>11</v>
      </c>
      <c r="E249" s="18">
        <f>SUM(E247:E248)</f>
        <v>17</v>
      </c>
      <c r="F249" s="18">
        <f t="shared" ref="F249:G249" si="57">SUM(F247:F248)</f>
        <v>10.600000000000001</v>
      </c>
      <c r="G249" s="18">
        <f t="shared" si="57"/>
        <v>24.5</v>
      </c>
      <c r="H249" s="21">
        <v>227</v>
      </c>
      <c r="I249" s="21">
        <v>229</v>
      </c>
      <c r="J249" s="21">
        <v>225</v>
      </c>
      <c r="K249" s="21">
        <v>400</v>
      </c>
      <c r="L249" s="21">
        <v>392</v>
      </c>
      <c r="M249" s="21">
        <v>393</v>
      </c>
      <c r="N249" s="20"/>
      <c r="O249" s="120"/>
    </row>
    <row r="250" spans="1:15" s="19" customFormat="1">
      <c r="A250" s="23"/>
      <c r="B250" s="24"/>
      <c r="C250" s="39"/>
      <c r="D250" s="17" t="s">
        <v>12</v>
      </c>
      <c r="E250" s="22"/>
      <c r="F250" s="18">
        <f>(E249*H249+F249*I249+G249*J249)/1000</f>
        <v>11.798900000000001</v>
      </c>
      <c r="G250" s="17"/>
      <c r="H250" s="24"/>
      <c r="I250" s="24"/>
      <c r="J250" s="24"/>
      <c r="K250" s="24"/>
      <c r="L250" s="24"/>
      <c r="M250" s="24"/>
      <c r="N250" s="23"/>
      <c r="O250" s="121"/>
    </row>
    <row r="251" spans="1:15">
      <c r="A251" s="19"/>
    </row>
  </sheetData>
  <mergeCells count="120">
    <mergeCell ref="N159:O160"/>
    <mergeCell ref="N48:O49"/>
    <mergeCell ref="N60:O61"/>
    <mergeCell ref="N89:O90"/>
    <mergeCell ref="K6:M6"/>
    <mergeCell ref="D6:D7"/>
    <mergeCell ref="O38:O41"/>
    <mergeCell ref="O42:O44"/>
    <mergeCell ref="O28:O32"/>
    <mergeCell ref="O33:O37"/>
    <mergeCell ref="K89:M89"/>
    <mergeCell ref="O147:O149"/>
    <mergeCell ref="O150:O153"/>
    <mergeCell ref="O138:O142"/>
    <mergeCell ref="O239:O242"/>
    <mergeCell ref="O205:O209"/>
    <mergeCell ref="O215:O218"/>
    <mergeCell ref="O219:O222"/>
    <mergeCell ref="O223:O226"/>
    <mergeCell ref="O230:O234"/>
    <mergeCell ref="O161:O164"/>
    <mergeCell ref="O165:O168"/>
    <mergeCell ref="O169:O172"/>
    <mergeCell ref="O173:O176"/>
    <mergeCell ref="O177:O181"/>
    <mergeCell ref="O182:O184"/>
    <mergeCell ref="O189:O192"/>
    <mergeCell ref="O193:O196"/>
    <mergeCell ref="O200:O204"/>
    <mergeCell ref="N187:O188"/>
    <mergeCell ref="N198:O199"/>
    <mergeCell ref="N213:O214"/>
    <mergeCell ref="N228:O229"/>
    <mergeCell ref="O243:O246"/>
    <mergeCell ref="O247:O250"/>
    <mergeCell ref="O77:O82"/>
    <mergeCell ref="O83:O86"/>
    <mergeCell ref="O50:O53"/>
    <mergeCell ref="O54:O58"/>
    <mergeCell ref="O62:O66"/>
    <mergeCell ref="O67:O70"/>
    <mergeCell ref="O71:O76"/>
    <mergeCell ref="O91:O93"/>
    <mergeCell ref="O94:O96"/>
    <mergeCell ref="O97:O99"/>
    <mergeCell ref="O100:O102"/>
    <mergeCell ref="O103:O105"/>
    <mergeCell ref="O106:O109"/>
    <mergeCell ref="O110:O114"/>
    <mergeCell ref="O115:O117"/>
    <mergeCell ref="O120:O122"/>
    <mergeCell ref="O123:O126"/>
    <mergeCell ref="O127:O130"/>
    <mergeCell ref="O131:O134"/>
    <mergeCell ref="O135:O137"/>
    <mergeCell ref="O143:O146"/>
    <mergeCell ref="O235:O238"/>
    <mergeCell ref="A159:A160"/>
    <mergeCell ref="B159:B160"/>
    <mergeCell ref="D159:D160"/>
    <mergeCell ref="E159:G159"/>
    <mergeCell ref="H159:J159"/>
    <mergeCell ref="K159:M159"/>
    <mergeCell ref="A89:A90"/>
    <mergeCell ref="B89:B90"/>
    <mergeCell ref="D89:D90"/>
    <mergeCell ref="E89:G89"/>
    <mergeCell ref="H89:J89"/>
    <mergeCell ref="A118:A122"/>
    <mergeCell ref="B118:B122"/>
    <mergeCell ref="C118:C122"/>
    <mergeCell ref="I118:I122"/>
    <mergeCell ref="J118:J122"/>
    <mergeCell ref="K118:K122"/>
    <mergeCell ref="L118:L122"/>
    <mergeCell ref="M118:M122"/>
    <mergeCell ref="H118:H122"/>
    <mergeCell ref="K187:M187"/>
    <mergeCell ref="A198:A199"/>
    <mergeCell ref="B198:B199"/>
    <mergeCell ref="D198:D199"/>
    <mergeCell ref="E198:G198"/>
    <mergeCell ref="H198:J198"/>
    <mergeCell ref="K198:M198"/>
    <mergeCell ref="A187:A188"/>
    <mergeCell ref="B187:B188"/>
    <mergeCell ref="D187:D188"/>
    <mergeCell ref="E187:G187"/>
    <mergeCell ref="H187:J187"/>
    <mergeCell ref="K213:M213"/>
    <mergeCell ref="A228:A229"/>
    <mergeCell ref="B228:B229"/>
    <mergeCell ref="D228:D229"/>
    <mergeCell ref="E228:G228"/>
    <mergeCell ref="H228:J228"/>
    <mergeCell ref="K228:M228"/>
    <mergeCell ref="A213:A214"/>
    <mergeCell ref="B213:B214"/>
    <mergeCell ref="D213:D214"/>
    <mergeCell ref="E213:G213"/>
    <mergeCell ref="H213:J213"/>
    <mergeCell ref="A3:O4"/>
    <mergeCell ref="K48:M48"/>
    <mergeCell ref="A60:A61"/>
    <mergeCell ref="B60:B61"/>
    <mergeCell ref="D60:D61"/>
    <mergeCell ref="E60:G60"/>
    <mergeCell ref="H60:J60"/>
    <mergeCell ref="K60:M60"/>
    <mergeCell ref="A48:A49"/>
    <mergeCell ref="B48:B49"/>
    <mergeCell ref="D48:D49"/>
    <mergeCell ref="E48:G48"/>
    <mergeCell ref="H48:J48"/>
    <mergeCell ref="B6:B7"/>
    <mergeCell ref="A6:A7"/>
    <mergeCell ref="E6:G6"/>
    <mergeCell ref="H6:J6"/>
    <mergeCell ref="C6:C7"/>
    <mergeCell ref="N6:O7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workbookViewId="0">
      <selection activeCell="C27" sqref="C27"/>
    </sheetView>
  </sheetViews>
  <sheetFormatPr defaultRowHeight="15"/>
  <cols>
    <col min="1" max="1" width="24.85546875" customWidth="1"/>
    <col min="2" max="2" width="12.5703125" customWidth="1"/>
    <col min="3" max="3" width="16.85546875" customWidth="1"/>
    <col min="4" max="4" width="10" customWidth="1"/>
  </cols>
  <sheetData>
    <row r="1" spans="1:4" s="2" customFormat="1"/>
    <row r="2" spans="1:4" s="2" customFormat="1">
      <c r="A2" s="2" t="s">
        <v>22</v>
      </c>
    </row>
    <row r="3" spans="1:4" s="2" customFormat="1"/>
    <row r="4" spans="1:4" s="2" customFormat="1" ht="15" customHeight="1">
      <c r="A4" s="1"/>
      <c r="B4" s="1" t="s">
        <v>13</v>
      </c>
      <c r="C4" s="3" t="s">
        <v>14</v>
      </c>
    </row>
    <row r="5" spans="1:4" s="2" customFormat="1" ht="29.25" customHeight="1">
      <c r="A5" s="4" t="s">
        <v>23</v>
      </c>
      <c r="B5" s="5"/>
      <c r="C5" s="3" t="s">
        <v>36</v>
      </c>
      <c r="D5" s="2" t="s">
        <v>44</v>
      </c>
    </row>
    <row r="6" spans="1:4" s="2" customFormat="1">
      <c r="A6" s="4" t="s">
        <v>21</v>
      </c>
      <c r="B6" s="6"/>
      <c r="C6" s="3" t="s">
        <v>37</v>
      </c>
      <c r="D6" s="2" t="s">
        <v>40</v>
      </c>
    </row>
    <row r="7" spans="1:4" s="2" customFormat="1">
      <c r="A7" s="4" t="s">
        <v>17</v>
      </c>
      <c r="B7" s="6" t="s">
        <v>32</v>
      </c>
      <c r="C7" s="3" t="s">
        <v>38</v>
      </c>
    </row>
    <row r="8" spans="1:4" s="2" customFormat="1">
      <c r="A8" s="4" t="s">
        <v>18</v>
      </c>
      <c r="B8" s="6"/>
      <c r="C8" s="3" t="s">
        <v>39</v>
      </c>
    </row>
    <row r="9" spans="1:4" s="2" customFormat="1">
      <c r="A9" s="4" t="s">
        <v>19</v>
      </c>
      <c r="B9" s="7"/>
      <c r="C9" s="3" t="s">
        <v>33</v>
      </c>
    </row>
    <row r="10" spans="1:4" s="2" customFormat="1"/>
    <row r="11" spans="1:4" s="2" customFormat="1" ht="15" customHeight="1">
      <c r="A11" s="1"/>
      <c r="B11" s="1" t="s">
        <v>13</v>
      </c>
      <c r="C11" s="3" t="s">
        <v>14</v>
      </c>
    </row>
    <row r="12" spans="1:4" s="2" customFormat="1" ht="19.5" customHeight="1">
      <c r="A12" s="10" t="s">
        <v>24</v>
      </c>
      <c r="B12" s="5"/>
      <c r="C12" s="3" t="s">
        <v>41</v>
      </c>
      <c r="D12" s="2" t="s">
        <v>44</v>
      </c>
    </row>
    <row r="13" spans="1:4" s="2" customFormat="1">
      <c r="A13" s="10" t="s">
        <v>25</v>
      </c>
      <c r="B13" s="6" t="s">
        <v>31</v>
      </c>
      <c r="C13" s="3" t="s">
        <v>43</v>
      </c>
      <c r="D13" s="2" t="s">
        <v>45</v>
      </c>
    </row>
    <row r="14" spans="1:4" s="2" customFormat="1">
      <c r="A14" s="10" t="s">
        <v>26</v>
      </c>
      <c r="B14" s="7"/>
      <c r="C14" s="3" t="s">
        <v>43</v>
      </c>
    </row>
    <row r="15" spans="1:4" s="2" customFormat="1">
      <c r="A15" s="8"/>
    </row>
    <row r="16" spans="1:4" s="2" customFormat="1">
      <c r="A16" s="8"/>
    </row>
    <row r="17" spans="1:4" s="2" customFormat="1" ht="15" customHeight="1">
      <c r="A17" s="9"/>
      <c r="B17" s="1" t="s">
        <v>13</v>
      </c>
      <c r="C17" s="3" t="s">
        <v>14</v>
      </c>
    </row>
    <row r="18" spans="1:4" s="2" customFormat="1">
      <c r="A18" s="10" t="s">
        <v>27</v>
      </c>
      <c r="B18" s="5"/>
      <c r="C18" s="3" t="s">
        <v>33</v>
      </c>
      <c r="D18" s="2" t="s">
        <v>44</v>
      </c>
    </row>
    <row r="19" spans="1:4" s="2" customFormat="1">
      <c r="A19" s="11" t="s">
        <v>34</v>
      </c>
      <c r="B19" s="7" t="s">
        <v>35</v>
      </c>
      <c r="C19" s="3" t="s">
        <v>43</v>
      </c>
      <c r="D19" s="2" t="s">
        <v>46</v>
      </c>
    </row>
    <row r="20" spans="1:4" s="2" customFormat="1">
      <c r="A20" s="8"/>
    </row>
    <row r="21" spans="1:4" s="2" customFormat="1">
      <c r="A21" s="8"/>
    </row>
    <row r="22" spans="1:4" s="2" customFormat="1" ht="15" customHeight="1">
      <c r="A22" s="9"/>
      <c r="B22" s="1" t="s">
        <v>13</v>
      </c>
      <c r="C22" s="3" t="s">
        <v>14</v>
      </c>
    </row>
    <row r="23" spans="1:4" s="2" customFormat="1" ht="16.5" customHeight="1">
      <c r="A23" s="10" t="s">
        <v>28</v>
      </c>
      <c r="B23" s="5" t="s">
        <v>35</v>
      </c>
      <c r="C23" s="3" t="s">
        <v>42</v>
      </c>
      <c r="D23" s="2" t="s">
        <v>44</v>
      </c>
    </row>
    <row r="24" spans="1:4" s="2" customFormat="1">
      <c r="A24" s="10" t="s">
        <v>29</v>
      </c>
      <c r="B24" s="7"/>
      <c r="C24" s="3" t="s">
        <v>43</v>
      </c>
      <c r="D24" s="2" t="s">
        <v>47</v>
      </c>
    </row>
    <row r="25" spans="1:4" s="2" customFormat="1"/>
    <row r="26" spans="1:4" s="2" customForma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ВЛ-0,4кВ</vt:lpstr>
      <vt:lpstr>ВЛ-10кВ</vt:lpstr>
      <vt:lpstr>'ВЛ-0,4кВ'!Область_печати</vt:lpstr>
      <vt:lpstr>'ВЛ-10кВ'!Область_печати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ГИП магинск</dc:creator>
  <cp:lastModifiedBy>ГИП магинск</cp:lastModifiedBy>
  <cp:lastPrinted>2013-12-06T03:46:12Z</cp:lastPrinted>
  <dcterms:created xsi:type="dcterms:W3CDTF">2012-12-10T04:08:01Z</dcterms:created>
  <dcterms:modified xsi:type="dcterms:W3CDTF">2016-01-11T08:21:20Z</dcterms:modified>
</cp:coreProperties>
</file>