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[1]Титульный!$G$18</definedName>
  </definedNames>
  <calcPr calcId="125725"/>
</workbook>
</file>

<file path=xl/calcChain.xml><?xml version="1.0" encoding="utf-8"?>
<calcChain xmlns="http://schemas.openxmlformats.org/spreadsheetml/2006/main">
  <c r="B84" i="1"/>
  <c r="B28"/>
  <c r="E28"/>
  <c r="B82"/>
  <c r="B81"/>
  <c r="B80"/>
  <c r="B79"/>
  <c r="B78"/>
  <c r="B77"/>
  <c r="B76"/>
  <c r="B75"/>
  <c r="B74"/>
  <c r="B73"/>
  <c r="B72"/>
  <c r="B71"/>
  <c r="F70"/>
  <c r="B70" s="1"/>
  <c r="E70"/>
  <c r="B68"/>
  <c r="B67"/>
  <c r="B66"/>
  <c r="B65"/>
  <c r="B64"/>
  <c r="F63"/>
  <c r="E63"/>
  <c r="B61"/>
  <c r="B60"/>
  <c r="B57"/>
  <c r="B56"/>
  <c r="B55"/>
  <c r="D53"/>
  <c r="C53"/>
  <c r="B52"/>
  <c r="B51"/>
  <c r="B50"/>
  <c r="B49"/>
  <c r="B48"/>
  <c r="B46"/>
  <c r="B45"/>
  <c r="B44"/>
  <c r="B43"/>
  <c r="B42"/>
  <c r="B41"/>
  <c r="B39"/>
  <c r="B38"/>
  <c r="B36"/>
  <c r="B35"/>
  <c r="B34"/>
  <c r="F33"/>
  <c r="E33"/>
  <c r="F40" s="1"/>
  <c r="D31"/>
  <c r="C31"/>
  <c r="B27"/>
  <c r="B26"/>
  <c r="B25"/>
  <c r="B24"/>
  <c r="B23"/>
  <c r="B21"/>
  <c r="B20"/>
  <c r="B19"/>
  <c r="B18"/>
  <c r="F17"/>
  <c r="F62" s="1"/>
  <c r="F59" s="1"/>
  <c r="E17"/>
  <c r="E62" s="1"/>
  <c r="B16"/>
  <c r="B14"/>
  <c r="B13"/>
  <c r="B11"/>
  <c r="B10"/>
  <c r="B9"/>
  <c r="F8"/>
  <c r="E8"/>
  <c r="B8" s="1"/>
  <c r="A2"/>
  <c r="B63" l="1"/>
  <c r="B40"/>
  <c r="F37"/>
  <c r="F53" s="1"/>
  <c r="B62"/>
  <c r="E47"/>
  <c r="B47" s="1"/>
  <c r="F15"/>
  <c r="B37"/>
  <c r="E59"/>
  <c r="B59" s="1"/>
  <c r="B17"/>
  <c r="B33"/>
  <c r="E22" l="1"/>
  <c r="B15"/>
  <c r="F12"/>
  <c r="E53"/>
  <c r="B53" s="1"/>
  <c r="B22" l="1"/>
  <c r="E31"/>
  <c r="B31" s="1"/>
  <c r="B12"/>
  <c r="F31"/>
</calcChain>
</file>

<file path=xl/sharedStrings.xml><?xml version="1.0" encoding="utf-8"?>
<sst xmlns="http://schemas.openxmlformats.org/spreadsheetml/2006/main" count="87" uniqueCount="46">
  <si>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</si>
  <si>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</si>
  <si>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</si>
  <si>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</si>
  <si>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</si>
  <si>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</si>
  <si>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</si>
  <si>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</si>
  <si>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</si>
  <si>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</si>
  <si>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</si>
  <si>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</si>
  <si>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</si>
  <si>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</si>
  <si>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</si>
  <si>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</si>
  <si>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</si>
  <si>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</si>
  <si>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</si>
  <si>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</si>
  <si>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</si>
  <si>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</si>
  <si>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</si>
  <si>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</si>
  <si>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</si>
  <si>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</si>
  <si>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</si>
  <si>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</si>
  <si>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</si>
  <si>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</si>
  <si>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</si>
  <si>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</si>
  <si>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</si>
  <si>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</si>
  <si>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</si>
  <si>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</si>
  <si>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</si>
  <si>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</si>
  <si>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</si>
  <si>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</si>
  <si>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</si>
  <si>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Стоимость услуг (тыс руб)</t>
  </si>
  <si>
    <t>Норматив потерь, утвержденный постановлением № 902 от 18.12.2015 г. ГКТ РБ</t>
  </si>
  <si>
    <t>то же в относительном выражении, %</t>
  </si>
  <si>
    <t>Затраты на покупку потерь (тыс руб)</t>
  </si>
  <si>
    <t>По договору № 092400012 с ООО "ЭСКБ"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</si>
</sst>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7">
    <xf numFmtId="0" fontId="0" fillId="0" borderId="0"/>
    <xf numFmtId="0" fontId="1" fillId="0" borderId="0"/>
    <xf numFmtId="49" fontId="3" fillId="0" borderId="0" applyBorder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0" borderId="1" xfId="4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vertical="center"/>
    </xf>
    <xf numFmtId="49" fontId="2" fillId="0" borderId="2" xfId="2" applyFont="1" applyBorder="1" applyAlignment="1">
      <alignment horizontal="right"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49" fontId="2" fillId="0" borderId="2" xfId="2" applyFont="1" applyBorder="1" applyAlignment="1">
      <alignment vertical="center" wrapText="1"/>
    </xf>
    <xf numFmtId="164" fontId="2" fillId="2" borderId="2" xfId="2" applyNumberFormat="1" applyFont="1" applyFill="1" applyBorder="1" applyAlignment="1" applyProtection="1">
      <alignment horizontal="right" vertical="center"/>
    </xf>
    <xf numFmtId="164" fontId="2" fillId="3" borderId="2" xfId="2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2" xfId="3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2" fillId="2" borderId="2" xfId="2" applyNumberFormat="1" applyFont="1" applyFill="1" applyBorder="1" applyAlignment="1" applyProtection="1">
      <alignment horizontal="right" vertical="center"/>
    </xf>
    <xf numFmtId="2" fontId="2" fillId="2" borderId="2" xfId="2" applyNumberFormat="1" applyFont="1" applyFill="1" applyBorder="1" applyAlignment="1" applyProtection="1">
      <alignment horizontal="right" vertical="center"/>
    </xf>
    <xf numFmtId="0" fontId="3" fillId="4" borderId="3" xfId="6" applyFont="1" applyFill="1" applyBorder="1" applyAlignment="1" applyProtection="1">
      <alignment vertical="center" wrapText="1"/>
    </xf>
    <xf numFmtId="49" fontId="2" fillId="0" borderId="2" xfId="2" applyFont="1" applyBorder="1" applyAlignment="1">
      <alignment horizontal="center" vertical="center"/>
    </xf>
    <xf numFmtId="49" fontId="2" fillId="0" borderId="0" xfId="2" applyFont="1" applyBorder="1" applyAlignment="1">
      <alignment horizontal="center" vertical="center"/>
    </xf>
    <xf numFmtId="0" fontId="2" fillId="0" borderId="2" xfId="5" applyFont="1" applyBorder="1" applyAlignment="1" applyProtection="1">
      <alignment horizontal="center" vertical="center" wrapText="1"/>
    </xf>
  </cellXfs>
  <cellStyles count="7">
    <cellStyle name="Обычный" xfId="0" builtinId="0"/>
    <cellStyle name="Обычный 10" xfId="2"/>
    <cellStyle name="Обычный_FORM3.1" xfId="6"/>
    <cellStyle name="Обычный_Полезный отпуск электроэнергии и мощности, реализуемой по регулируемым ценам" xfId="1"/>
    <cellStyle name="Обычный_Продажа" xfId="3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72;&#1091;&#1096;&#1072;&#1085;/Desktop/46EP.ST(v2.0)%20-%20&#1043;&#1054;&#1044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"ГИП-Электро"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>
      <selection activeCell="E82" sqref="E82"/>
    </sheetView>
  </sheetViews>
  <sheetFormatPr defaultRowHeight="15"/>
  <cols>
    <col min="1" max="1" width="38.140625" customWidth="1"/>
    <col min="2" max="2" width="15.28515625" customWidth="1"/>
    <col min="5" max="5" width="12" customWidth="1"/>
    <col min="6" max="6" width="14.140625" customWidth="1"/>
  </cols>
  <sheetData>
    <row r="1" spans="1:6">
      <c r="A1" s="1" t="s">
        <v>7</v>
      </c>
      <c r="B1" s="2"/>
      <c r="C1" s="2"/>
      <c r="D1" s="2"/>
      <c r="E1" s="2"/>
      <c r="F1" s="2"/>
    </row>
    <row r="2" spans="1:6">
      <c r="A2" s="3" t="str">
        <f>IF(org="","Не определено",org)</f>
        <v>ООО "ГИП-Электро"</v>
      </c>
      <c r="B2" s="4"/>
      <c r="C2" s="4"/>
      <c r="D2" s="4"/>
      <c r="E2" s="4"/>
      <c r="F2" s="4"/>
    </row>
    <row r="3" spans="1:6">
      <c r="A3" s="5"/>
      <c r="B3" s="5"/>
      <c r="C3" s="5"/>
      <c r="D3" s="5"/>
      <c r="E3" s="5"/>
      <c r="F3" s="6" t="s">
        <v>8</v>
      </c>
    </row>
    <row r="4" spans="1:6" ht="15" customHeight="1">
      <c r="A4" s="20" t="s">
        <v>9</v>
      </c>
      <c r="B4" s="20" t="s">
        <v>10</v>
      </c>
      <c r="C4" s="20" t="s">
        <v>11</v>
      </c>
      <c r="D4" s="20"/>
      <c r="E4" s="20"/>
      <c r="F4" s="20"/>
    </row>
    <row r="5" spans="1:6">
      <c r="A5" s="20"/>
      <c r="B5" s="20"/>
      <c r="C5" s="7" t="s">
        <v>12</v>
      </c>
      <c r="D5" s="7" t="s">
        <v>13</v>
      </c>
      <c r="E5" s="7" t="s">
        <v>14</v>
      </c>
      <c r="F5" s="7" t="s">
        <v>15</v>
      </c>
    </row>
    <row r="6" spans="1:6">
      <c r="A6" s="8">
        <v>1</v>
      </c>
      <c r="B6" s="8">
        <v>3</v>
      </c>
      <c r="C6" s="8">
        <v>4</v>
      </c>
      <c r="D6" s="8">
        <v>5</v>
      </c>
      <c r="E6" s="8">
        <v>6</v>
      </c>
      <c r="F6" s="8">
        <v>7</v>
      </c>
    </row>
    <row r="7" spans="1:6">
      <c r="A7" s="18" t="s">
        <v>16</v>
      </c>
      <c r="B7" s="18"/>
      <c r="C7" s="18"/>
      <c r="D7" s="18"/>
      <c r="E7" s="18"/>
      <c r="F7" s="18"/>
    </row>
    <row r="8" spans="1:6" ht="22.5">
      <c r="A8" s="9" t="s">
        <v>17</v>
      </c>
      <c r="B8" s="10">
        <f>SUM(C8:F8)</f>
        <v>125219.75900000001</v>
      </c>
      <c r="C8" s="11"/>
      <c r="D8" s="11"/>
      <c r="E8" s="11">
        <f>SUM(E9:E11)</f>
        <v>124950.194</v>
      </c>
      <c r="F8" s="11">
        <f>SUM(F9:F11)</f>
        <v>269.565</v>
      </c>
    </row>
    <row r="9" spans="1:6">
      <c r="A9" s="9" t="s">
        <v>18</v>
      </c>
      <c r="B9" s="10">
        <f t="shared" ref="B9:B75" si="0">SUM(C9:F9)</f>
        <v>0</v>
      </c>
      <c r="C9" s="11"/>
      <c r="D9" s="11"/>
      <c r="E9" s="11"/>
      <c r="F9" s="11"/>
    </row>
    <row r="10" spans="1:6">
      <c r="A10" s="9" t="s">
        <v>19</v>
      </c>
      <c r="B10" s="10">
        <f t="shared" si="0"/>
        <v>0</v>
      </c>
      <c r="C10" s="11"/>
      <c r="D10" s="11"/>
      <c r="E10" s="11"/>
      <c r="F10" s="11"/>
    </row>
    <row r="11" spans="1:6">
      <c r="A11" s="9" t="s">
        <v>20</v>
      </c>
      <c r="B11" s="10">
        <f t="shared" si="0"/>
        <v>125219.75900000001</v>
      </c>
      <c r="C11" s="11"/>
      <c r="D11" s="11"/>
      <c r="E11" s="11">
        <v>124950.194</v>
      </c>
      <c r="F11" s="11">
        <v>269.565</v>
      </c>
    </row>
    <row r="12" spans="1:6" ht="22.5">
      <c r="A12" s="9" t="s">
        <v>21</v>
      </c>
      <c r="B12" s="10">
        <f t="shared" si="0"/>
        <v>98403.611000000004</v>
      </c>
      <c r="C12" s="11"/>
      <c r="D12" s="11"/>
      <c r="E12" s="11"/>
      <c r="F12" s="11">
        <f>SUM(F13:F16)</f>
        <v>98403.611000000004</v>
      </c>
    </row>
    <row r="13" spans="1:6">
      <c r="A13" s="9" t="s">
        <v>12</v>
      </c>
      <c r="B13" s="10">
        <f t="shared" si="0"/>
        <v>0</v>
      </c>
      <c r="C13" s="11"/>
      <c r="D13" s="11"/>
      <c r="E13" s="11"/>
      <c r="F13" s="11"/>
    </row>
    <row r="14" spans="1:6">
      <c r="A14" s="9" t="s">
        <v>13</v>
      </c>
      <c r="B14" s="10">
        <f t="shared" si="0"/>
        <v>0</v>
      </c>
      <c r="C14" s="11"/>
      <c r="D14" s="11"/>
      <c r="E14" s="11"/>
      <c r="F14" s="11"/>
    </row>
    <row r="15" spans="1:6">
      <c r="A15" s="9" t="s">
        <v>14</v>
      </c>
      <c r="B15" s="10">
        <f t="shared" si="0"/>
        <v>98403.611000000004</v>
      </c>
      <c r="C15" s="11"/>
      <c r="D15" s="11"/>
      <c r="E15" s="11"/>
      <c r="F15" s="11">
        <f>E8-E17-E26</f>
        <v>98403.611000000004</v>
      </c>
    </row>
    <row r="16" spans="1:6">
      <c r="A16" s="9" t="s">
        <v>22</v>
      </c>
      <c r="B16" s="10">
        <f t="shared" si="0"/>
        <v>0</v>
      </c>
      <c r="C16" s="11"/>
      <c r="D16" s="11"/>
      <c r="E16" s="11"/>
      <c r="F16" s="11"/>
    </row>
    <row r="17" spans="1:6">
      <c r="A17" s="9" t="s">
        <v>23</v>
      </c>
      <c r="B17" s="10">
        <f t="shared" si="0"/>
        <v>108282.099</v>
      </c>
      <c r="C17" s="11"/>
      <c r="D17" s="11"/>
      <c r="E17" s="11">
        <f>SUM(E18:E21)</f>
        <v>16704.309999999998</v>
      </c>
      <c r="F17" s="11">
        <f>SUM(F18:F25)</f>
        <v>91577.789000000004</v>
      </c>
    </row>
    <row r="18" spans="1:6" ht="22.5">
      <c r="A18" s="9" t="s">
        <v>24</v>
      </c>
      <c r="B18" s="10">
        <f t="shared" si="0"/>
        <v>47476.74</v>
      </c>
      <c r="C18" s="11"/>
      <c r="D18" s="11"/>
      <c r="E18" s="11">
        <v>16420.492999999999</v>
      </c>
      <c r="F18" s="11">
        <v>31056.246999999999</v>
      </c>
    </row>
    <row r="19" spans="1:6">
      <c r="A19" s="9" t="s">
        <v>25</v>
      </c>
      <c r="B19" s="10">
        <f t="shared" si="0"/>
        <v>59277.743999999999</v>
      </c>
      <c r="C19" s="11"/>
      <c r="D19" s="11"/>
      <c r="E19" s="11">
        <v>3.5089999999999999</v>
      </c>
      <c r="F19" s="11">
        <v>59274.235000000001</v>
      </c>
    </row>
    <row r="20" spans="1:6" ht="22.5">
      <c r="A20" s="9" t="s">
        <v>26</v>
      </c>
      <c r="B20" s="10">
        <f t="shared" si="0"/>
        <v>344.86799999999999</v>
      </c>
      <c r="C20" s="11"/>
      <c r="D20" s="11"/>
      <c r="E20" s="11">
        <v>280.30799999999999</v>
      </c>
      <c r="F20" s="11">
        <v>64.56</v>
      </c>
    </row>
    <row r="21" spans="1:6">
      <c r="A21" s="9" t="s">
        <v>27</v>
      </c>
      <c r="B21" s="10">
        <f t="shared" si="0"/>
        <v>1182.7470000000001</v>
      </c>
      <c r="C21" s="11"/>
      <c r="D21" s="11"/>
      <c r="E21" s="11"/>
      <c r="F21" s="11">
        <v>1182.7470000000001</v>
      </c>
    </row>
    <row r="22" spans="1:6">
      <c r="A22" s="9" t="s">
        <v>28</v>
      </c>
      <c r="B22" s="10">
        <f t="shared" si="0"/>
        <v>98403.611000000004</v>
      </c>
      <c r="C22" s="11"/>
      <c r="D22" s="11"/>
      <c r="E22" s="11">
        <f>F15</f>
        <v>98403.611000000004</v>
      </c>
      <c r="F22" s="11"/>
    </row>
    <row r="23" spans="1:6">
      <c r="A23" s="9" t="s">
        <v>29</v>
      </c>
      <c r="B23" s="10">
        <f t="shared" si="0"/>
        <v>0</v>
      </c>
      <c r="C23" s="11"/>
      <c r="D23" s="11"/>
      <c r="E23" s="11"/>
      <c r="F23" s="11"/>
    </row>
    <row r="24" spans="1:6" ht="22.5">
      <c r="A24" s="9" t="s">
        <v>30</v>
      </c>
      <c r="B24" s="10">
        <f t="shared" si="0"/>
        <v>0</v>
      </c>
      <c r="C24" s="11"/>
      <c r="D24" s="11"/>
      <c r="E24" s="11"/>
      <c r="F24" s="11"/>
    </row>
    <row r="25" spans="1:6" ht="22.5">
      <c r="A25" s="9" t="s">
        <v>31</v>
      </c>
      <c r="B25" s="10">
        <f t="shared" si="0"/>
        <v>0</v>
      </c>
      <c r="C25" s="11"/>
      <c r="D25" s="11"/>
      <c r="E25" s="11"/>
      <c r="F25" s="11"/>
    </row>
    <row r="26" spans="1:6">
      <c r="A26" s="9" t="s">
        <v>32</v>
      </c>
      <c r="B26" s="10">
        <f t="shared" si="0"/>
        <v>16937.66</v>
      </c>
      <c r="C26" s="11"/>
      <c r="D26" s="11"/>
      <c r="E26" s="11">
        <v>9842.2729999999992</v>
      </c>
      <c r="F26" s="11">
        <v>7095.3869999999997</v>
      </c>
    </row>
    <row r="27" spans="1:6">
      <c r="A27" s="9" t="s">
        <v>33</v>
      </c>
      <c r="B27" s="10">
        <f t="shared" si="0"/>
        <v>0</v>
      </c>
      <c r="C27" s="11"/>
      <c r="D27" s="11"/>
      <c r="E27" s="11"/>
      <c r="F27" s="11"/>
    </row>
    <row r="28" spans="1:6">
      <c r="A28" s="17" t="s">
        <v>43</v>
      </c>
      <c r="B28" s="15">
        <f>SUM(E28:F28)</f>
        <v>13.526999954160587</v>
      </c>
      <c r="C28" s="11"/>
      <c r="D28" s="11"/>
      <c r="E28" s="11">
        <f>E26/B8*100</f>
        <v>7.8599999541605872</v>
      </c>
      <c r="F28" s="11">
        <v>5.6669999999999998</v>
      </c>
    </row>
    <row r="29" spans="1:6" ht="33.75" customHeight="1">
      <c r="A29" s="9" t="s">
        <v>42</v>
      </c>
      <c r="B29" s="10">
        <v>23520</v>
      </c>
      <c r="C29" s="11"/>
      <c r="D29" s="11"/>
      <c r="E29" s="11"/>
      <c r="F29" s="11"/>
    </row>
    <row r="30" spans="1:6">
      <c r="A30" s="17" t="s">
        <v>43</v>
      </c>
      <c r="B30" s="16">
        <v>18.5</v>
      </c>
      <c r="C30" s="11"/>
      <c r="D30" s="11"/>
      <c r="E30" s="11"/>
      <c r="F30" s="11"/>
    </row>
    <row r="31" spans="1:6">
      <c r="A31" s="9" t="s">
        <v>34</v>
      </c>
      <c r="B31" s="10">
        <f t="shared" si="0"/>
        <v>0</v>
      </c>
      <c r="C31" s="10">
        <f>(C8+C12+C24)-(C17+C22+C23+C25+C26)</f>
        <v>0</v>
      </c>
      <c r="D31" s="10">
        <f>(D8+D12+D24)-(D17+D22+D23+D25+D26)</f>
        <v>0</v>
      </c>
      <c r="E31" s="10">
        <f>(E8+E12+E24)-(E17+E22+E23+E25+E26)</f>
        <v>0</v>
      </c>
      <c r="F31" s="10">
        <f>(F8+F12+F24)-(F17+F22+F23+F25+F26)</f>
        <v>0</v>
      </c>
    </row>
    <row r="32" spans="1:6">
      <c r="A32" s="18" t="s">
        <v>35</v>
      </c>
      <c r="B32" s="18"/>
      <c r="C32" s="18"/>
      <c r="D32" s="18"/>
      <c r="E32" s="18"/>
      <c r="F32" s="18"/>
    </row>
    <row r="33" spans="1:6" ht="22.5">
      <c r="A33" s="9" t="s">
        <v>17</v>
      </c>
      <c r="B33" s="10">
        <f t="shared" si="0"/>
        <v>27.203899999999997</v>
      </c>
      <c r="C33" s="11"/>
      <c r="D33" s="11"/>
      <c r="E33" s="11">
        <f>SUM(E34:E36)</f>
        <v>27.145299999999999</v>
      </c>
      <c r="F33" s="11">
        <f>SUM(F34:F36)</f>
        <v>5.8599999999999999E-2</v>
      </c>
    </row>
    <row r="34" spans="1:6">
      <c r="A34" s="9" t="s">
        <v>18</v>
      </c>
      <c r="B34" s="10">
        <f t="shared" si="0"/>
        <v>0</v>
      </c>
      <c r="C34" s="11"/>
      <c r="D34" s="11"/>
      <c r="E34" s="11"/>
      <c r="F34" s="11"/>
    </row>
    <row r="35" spans="1:6">
      <c r="A35" s="9" t="s">
        <v>19</v>
      </c>
      <c r="B35" s="10">
        <f t="shared" si="0"/>
        <v>0</v>
      </c>
      <c r="C35" s="11"/>
      <c r="D35" s="11"/>
      <c r="E35" s="11"/>
      <c r="F35" s="11"/>
    </row>
    <row r="36" spans="1:6">
      <c r="A36" s="9" t="s">
        <v>20</v>
      </c>
      <c r="B36" s="10">
        <f t="shared" si="0"/>
        <v>27.203899999999997</v>
      </c>
      <c r="C36" s="11"/>
      <c r="D36" s="11"/>
      <c r="E36" s="11">
        <v>27.145299999999999</v>
      </c>
      <c r="F36" s="11">
        <v>5.8599999999999999E-2</v>
      </c>
    </row>
    <row r="37" spans="1:6" ht="22.5">
      <c r="A37" s="9" t="s">
        <v>21</v>
      </c>
      <c r="B37" s="10">
        <f t="shared" si="0"/>
        <v>21.378099999999996</v>
      </c>
      <c r="C37" s="11"/>
      <c r="D37" s="11"/>
      <c r="E37" s="11"/>
      <c r="F37" s="11">
        <f>SUM(F38:F41)</f>
        <v>21.378099999999996</v>
      </c>
    </row>
    <row r="38" spans="1:6">
      <c r="A38" s="9" t="s">
        <v>12</v>
      </c>
      <c r="B38" s="10">
        <f t="shared" si="0"/>
        <v>0</v>
      </c>
      <c r="C38" s="11"/>
      <c r="D38" s="11"/>
      <c r="E38" s="11"/>
      <c r="F38" s="11"/>
    </row>
    <row r="39" spans="1:6">
      <c r="A39" s="9" t="s">
        <v>13</v>
      </c>
      <c r="B39" s="10">
        <f t="shared" si="0"/>
        <v>0</v>
      </c>
      <c r="C39" s="11"/>
      <c r="D39" s="11"/>
      <c r="E39" s="11"/>
      <c r="F39" s="11"/>
    </row>
    <row r="40" spans="1:6">
      <c r="A40" s="9" t="s">
        <v>14</v>
      </c>
      <c r="B40" s="10">
        <f t="shared" si="0"/>
        <v>21.378099999999996</v>
      </c>
      <c r="C40" s="11"/>
      <c r="D40" s="11"/>
      <c r="E40" s="11"/>
      <c r="F40" s="11">
        <f>E33-E42-E51</f>
        <v>21.378099999999996</v>
      </c>
    </row>
    <row r="41" spans="1:6">
      <c r="A41" s="9" t="s">
        <v>22</v>
      </c>
      <c r="B41" s="10">
        <f t="shared" si="0"/>
        <v>0</v>
      </c>
      <c r="C41" s="11"/>
      <c r="D41" s="11"/>
      <c r="E41" s="11"/>
      <c r="F41" s="11"/>
    </row>
    <row r="42" spans="1:6">
      <c r="A42" s="9" t="s">
        <v>23</v>
      </c>
      <c r="B42" s="10">
        <f t="shared" si="0"/>
        <v>23.5242</v>
      </c>
      <c r="C42" s="11"/>
      <c r="D42" s="11"/>
      <c r="E42" s="11">
        <v>3.629</v>
      </c>
      <c r="F42" s="11">
        <v>19.895199999999999</v>
      </c>
    </row>
    <row r="43" spans="1:6" ht="22.5">
      <c r="A43" s="9" t="s">
        <v>24</v>
      </c>
      <c r="B43" s="10">
        <f t="shared" si="0"/>
        <v>10.314299999999999</v>
      </c>
      <c r="C43" s="11"/>
      <c r="D43" s="11"/>
      <c r="E43" s="11">
        <v>3.5672999999999999</v>
      </c>
      <c r="F43" s="11">
        <v>6.7469999999999999</v>
      </c>
    </row>
    <row r="44" spans="1:6">
      <c r="A44" s="9" t="s">
        <v>25</v>
      </c>
      <c r="B44" s="10">
        <f t="shared" si="0"/>
        <v>12.8773</v>
      </c>
      <c r="C44" s="11"/>
      <c r="D44" s="11"/>
      <c r="E44" s="11"/>
      <c r="F44" s="11">
        <v>12.8773</v>
      </c>
    </row>
    <row r="45" spans="1:6">
      <c r="A45" s="9" t="s">
        <v>36</v>
      </c>
      <c r="B45" s="10">
        <f t="shared" si="0"/>
        <v>7.4900000000000008E-2</v>
      </c>
      <c r="C45" s="11"/>
      <c r="D45" s="11"/>
      <c r="E45" s="11">
        <v>6.0900000000000003E-2</v>
      </c>
      <c r="F45" s="11">
        <v>1.4E-2</v>
      </c>
    </row>
    <row r="46" spans="1:6">
      <c r="A46" s="9" t="s">
        <v>27</v>
      </c>
      <c r="B46" s="10">
        <f t="shared" si="0"/>
        <v>0.25700000000000001</v>
      </c>
      <c r="C46" s="11"/>
      <c r="D46" s="11"/>
      <c r="E46" s="11"/>
      <c r="F46" s="11">
        <v>0.25700000000000001</v>
      </c>
    </row>
    <row r="47" spans="1:6">
      <c r="A47" s="9" t="s">
        <v>28</v>
      </c>
      <c r="B47" s="10">
        <f t="shared" si="0"/>
        <v>21.378099999999996</v>
      </c>
      <c r="C47" s="11"/>
      <c r="D47" s="11"/>
      <c r="E47" s="11">
        <f>F40</f>
        <v>21.378099999999996</v>
      </c>
      <c r="F47" s="11"/>
    </row>
    <row r="48" spans="1:6">
      <c r="A48" s="9" t="s">
        <v>29</v>
      </c>
      <c r="B48" s="10">
        <f t="shared" si="0"/>
        <v>0</v>
      </c>
      <c r="C48" s="11"/>
      <c r="D48" s="11"/>
      <c r="E48" s="11"/>
      <c r="F48" s="11"/>
    </row>
    <row r="49" spans="1:6" ht="22.5">
      <c r="A49" s="9" t="s">
        <v>30</v>
      </c>
      <c r="B49" s="10">
        <f t="shared" si="0"/>
        <v>0</v>
      </c>
      <c r="C49" s="11"/>
      <c r="D49" s="11"/>
      <c r="E49" s="11"/>
      <c r="F49" s="11"/>
    </row>
    <row r="50" spans="1:6" ht="22.5">
      <c r="A50" s="9" t="s">
        <v>31</v>
      </c>
      <c r="B50" s="10">
        <f t="shared" si="0"/>
        <v>0</v>
      </c>
      <c r="C50" s="11"/>
      <c r="D50" s="11"/>
      <c r="E50" s="11"/>
      <c r="F50" s="11"/>
    </row>
    <row r="51" spans="1:6">
      <c r="A51" s="9" t="s">
        <v>32</v>
      </c>
      <c r="B51" s="10">
        <f t="shared" si="0"/>
        <v>3.6797</v>
      </c>
      <c r="C51" s="11"/>
      <c r="D51" s="11"/>
      <c r="E51" s="11">
        <v>2.1381999999999999</v>
      </c>
      <c r="F51" s="11">
        <v>1.5415000000000001</v>
      </c>
    </row>
    <row r="52" spans="1:6">
      <c r="A52" s="9" t="s">
        <v>33</v>
      </c>
      <c r="B52" s="10">
        <f t="shared" si="0"/>
        <v>0</v>
      </c>
      <c r="C52" s="11"/>
      <c r="D52" s="11"/>
      <c r="E52" s="11"/>
      <c r="F52" s="11"/>
    </row>
    <row r="53" spans="1:6">
      <c r="A53" s="9" t="s">
        <v>34</v>
      </c>
      <c r="B53" s="10">
        <f t="shared" si="0"/>
        <v>0</v>
      </c>
      <c r="C53" s="10">
        <f>(C33+C37+C49)-(C42+C47+C48+C50+C51)</f>
        <v>0</v>
      </c>
      <c r="D53" s="10">
        <f>(D33+D37+D49)-(D42+D47+D48+D50+D51)</f>
        <v>0</v>
      </c>
      <c r="E53" s="10">
        <f>(E33+E37+E49)-(E42+E47+E48+E50+E51)</f>
        <v>0</v>
      </c>
      <c r="F53" s="10">
        <f>(F33+F37+F49)-(F42+F47+F48+F50+F51)</f>
        <v>0</v>
      </c>
    </row>
    <row r="54" spans="1:6">
      <c r="A54" s="18" t="s">
        <v>35</v>
      </c>
      <c r="B54" s="18"/>
      <c r="C54" s="18"/>
      <c r="D54" s="18"/>
      <c r="E54" s="18"/>
      <c r="F54" s="18"/>
    </row>
    <row r="55" spans="1:6">
      <c r="A55" s="9" t="s">
        <v>37</v>
      </c>
      <c r="B55" s="10">
        <f t="shared" si="0"/>
        <v>22.99</v>
      </c>
      <c r="C55" s="11"/>
      <c r="D55" s="11"/>
      <c r="E55" s="11">
        <v>1.66</v>
      </c>
      <c r="F55" s="11">
        <v>21.33</v>
      </c>
    </row>
    <row r="56" spans="1:6">
      <c r="A56" s="9" t="s">
        <v>38</v>
      </c>
      <c r="B56" s="10">
        <f t="shared" si="0"/>
        <v>0</v>
      </c>
      <c r="C56" s="11"/>
      <c r="D56" s="11"/>
      <c r="E56" s="11"/>
      <c r="F56" s="11"/>
    </row>
    <row r="57" spans="1:6">
      <c r="A57" s="9" t="s">
        <v>39</v>
      </c>
      <c r="B57" s="10">
        <f t="shared" si="0"/>
        <v>0</v>
      </c>
      <c r="C57" s="11"/>
      <c r="D57" s="11"/>
      <c r="E57" s="11"/>
      <c r="F57" s="11"/>
    </row>
    <row r="58" spans="1:6">
      <c r="A58" s="18" t="s">
        <v>40</v>
      </c>
      <c r="B58" s="18"/>
      <c r="C58" s="18"/>
      <c r="D58" s="18"/>
      <c r="E58" s="18"/>
      <c r="F58" s="18"/>
    </row>
    <row r="59" spans="1:6" ht="22.5">
      <c r="A59" s="9" t="s">
        <v>0</v>
      </c>
      <c r="B59" s="10">
        <f t="shared" si="0"/>
        <v>125219.75900000001</v>
      </c>
      <c r="C59" s="11"/>
      <c r="D59" s="11"/>
      <c r="E59" s="11">
        <f>SUM(E60:E63)</f>
        <v>26546.582999999999</v>
      </c>
      <c r="F59" s="11">
        <f>SUM(F60:F63)</f>
        <v>98673.176000000007</v>
      </c>
    </row>
    <row r="60" spans="1:6">
      <c r="A60" s="9" t="s">
        <v>1</v>
      </c>
      <c r="B60" s="10">
        <f t="shared" si="0"/>
        <v>0</v>
      </c>
      <c r="C60" s="12"/>
      <c r="D60" s="12"/>
      <c r="E60" s="12"/>
      <c r="F60" s="12"/>
    </row>
    <row r="61" spans="1:6">
      <c r="A61" s="9" t="s">
        <v>2</v>
      </c>
      <c r="B61" s="10">
        <f t="shared" si="0"/>
        <v>0</v>
      </c>
      <c r="C61" s="12"/>
      <c r="D61" s="12"/>
      <c r="E61" s="12"/>
      <c r="F61" s="12"/>
    </row>
    <row r="62" spans="1:6">
      <c r="A62" s="9" t="s">
        <v>3</v>
      </c>
      <c r="B62" s="10">
        <f t="shared" si="0"/>
        <v>108282.099</v>
      </c>
      <c r="C62" s="12"/>
      <c r="D62" s="12"/>
      <c r="E62" s="12">
        <f>E17</f>
        <v>16704.309999999998</v>
      </c>
      <c r="F62" s="12">
        <f>F17</f>
        <v>91577.789000000004</v>
      </c>
    </row>
    <row r="63" spans="1:6">
      <c r="A63" s="9" t="s">
        <v>4</v>
      </c>
      <c r="B63" s="10">
        <f t="shared" si="0"/>
        <v>16937.66</v>
      </c>
      <c r="C63" s="12"/>
      <c r="D63" s="12"/>
      <c r="E63" s="12">
        <f>E26</f>
        <v>9842.2729999999992</v>
      </c>
      <c r="F63" s="12">
        <f>F26</f>
        <v>7095.3869999999997</v>
      </c>
    </row>
    <row r="64" spans="1:6" ht="22.5">
      <c r="A64" s="9" t="s">
        <v>5</v>
      </c>
      <c r="B64" s="10">
        <f t="shared" si="0"/>
        <v>0</v>
      </c>
      <c r="C64" s="12"/>
      <c r="D64" s="12"/>
      <c r="E64" s="12"/>
      <c r="F64" s="12"/>
    </row>
    <row r="65" spans="1:6">
      <c r="A65" s="9" t="s">
        <v>1</v>
      </c>
      <c r="B65" s="10">
        <f t="shared" si="0"/>
        <v>0</v>
      </c>
      <c r="C65" s="12"/>
      <c r="D65" s="12"/>
      <c r="E65" s="12"/>
      <c r="F65" s="12"/>
    </row>
    <row r="66" spans="1:6">
      <c r="A66" s="9" t="s">
        <v>2</v>
      </c>
      <c r="B66" s="10">
        <f t="shared" si="0"/>
        <v>0</v>
      </c>
      <c r="C66" s="12"/>
      <c r="D66" s="12"/>
      <c r="E66" s="12"/>
      <c r="F66" s="12"/>
    </row>
    <row r="67" spans="1:6">
      <c r="A67" s="9" t="s">
        <v>3</v>
      </c>
      <c r="B67" s="10">
        <f t="shared" si="0"/>
        <v>0</v>
      </c>
      <c r="C67" s="12"/>
      <c r="D67" s="12"/>
      <c r="E67" s="12"/>
      <c r="F67" s="12"/>
    </row>
    <row r="68" spans="1:6">
      <c r="A68" s="9" t="s">
        <v>4</v>
      </c>
      <c r="B68" s="10">
        <f t="shared" si="0"/>
        <v>0</v>
      </c>
      <c r="C68" s="12"/>
      <c r="D68" s="12"/>
      <c r="E68" s="12"/>
      <c r="F68" s="12"/>
    </row>
    <row r="69" spans="1:6">
      <c r="A69" s="18" t="s">
        <v>41</v>
      </c>
      <c r="B69" s="18"/>
      <c r="C69" s="18"/>
      <c r="D69" s="18"/>
      <c r="E69" s="18"/>
      <c r="F69" s="18"/>
    </row>
    <row r="70" spans="1:6" ht="22.5">
      <c r="A70" s="9" t="s">
        <v>0</v>
      </c>
      <c r="B70" s="10">
        <f t="shared" si="0"/>
        <v>376251.95539000002</v>
      </c>
      <c r="C70" s="12"/>
      <c r="D70" s="12"/>
      <c r="E70" s="12">
        <f>SUM(E71:E74)</f>
        <v>188125.97769500001</v>
      </c>
      <c r="F70" s="12">
        <f>SUM(F71:F74)</f>
        <v>188125.97769500001</v>
      </c>
    </row>
    <row r="71" spans="1:6">
      <c r="A71" s="9" t="s">
        <v>1</v>
      </c>
      <c r="B71" s="10">
        <f t="shared" si="0"/>
        <v>0</v>
      </c>
      <c r="C71" s="12"/>
      <c r="D71" s="12"/>
      <c r="E71" s="12"/>
      <c r="F71" s="12"/>
    </row>
    <row r="72" spans="1:6">
      <c r="A72" s="9" t="s">
        <v>2</v>
      </c>
      <c r="B72" s="10">
        <f t="shared" si="0"/>
        <v>0</v>
      </c>
      <c r="C72" s="12"/>
      <c r="D72" s="12"/>
      <c r="E72" s="12"/>
      <c r="F72" s="12"/>
    </row>
    <row r="73" spans="1:6">
      <c r="A73" s="9" t="s">
        <v>3</v>
      </c>
      <c r="B73" s="10">
        <f t="shared" si="0"/>
        <v>316198.70328000002</v>
      </c>
      <c r="C73" s="12"/>
      <c r="D73" s="12"/>
      <c r="E73" s="12">
        <v>158099.35164000001</v>
      </c>
      <c r="F73" s="12">
        <v>158099.35164000001</v>
      </c>
    </row>
    <row r="74" spans="1:6">
      <c r="A74" s="9" t="s">
        <v>4</v>
      </c>
      <c r="B74" s="10">
        <f t="shared" si="0"/>
        <v>60053.252110000001</v>
      </c>
      <c r="C74" s="12"/>
      <c r="D74" s="12"/>
      <c r="E74" s="12">
        <v>30026.626055000001</v>
      </c>
      <c r="F74" s="12">
        <v>30026.626055000001</v>
      </c>
    </row>
    <row r="75" spans="1:6" ht="22.5">
      <c r="A75" s="9" t="s">
        <v>5</v>
      </c>
      <c r="B75" s="10">
        <f t="shared" si="0"/>
        <v>0</v>
      </c>
      <c r="C75" s="13"/>
      <c r="D75" s="13"/>
      <c r="E75" s="13"/>
      <c r="F75" s="13"/>
    </row>
    <row r="76" spans="1:6">
      <c r="A76" s="9" t="s">
        <v>1</v>
      </c>
      <c r="B76" s="10">
        <f t="shared" ref="B76:B82" si="1">SUM(C76:F76)</f>
        <v>0</v>
      </c>
      <c r="C76" s="13"/>
      <c r="D76" s="13"/>
      <c r="E76" s="13"/>
      <c r="F76" s="13"/>
    </row>
    <row r="77" spans="1:6">
      <c r="A77" s="9" t="s">
        <v>2</v>
      </c>
      <c r="B77" s="10">
        <f t="shared" si="1"/>
        <v>0</v>
      </c>
      <c r="C77" s="13"/>
      <c r="D77" s="13"/>
      <c r="E77" s="13"/>
      <c r="F77" s="13"/>
    </row>
    <row r="78" spans="1:6">
      <c r="A78" s="9" t="s">
        <v>3</v>
      </c>
      <c r="B78" s="10">
        <f t="shared" si="1"/>
        <v>0</v>
      </c>
      <c r="C78" s="12"/>
      <c r="D78" s="12"/>
      <c r="E78" s="12"/>
      <c r="F78" s="12"/>
    </row>
    <row r="79" spans="1:6">
      <c r="A79" s="9" t="s">
        <v>4</v>
      </c>
      <c r="B79" s="10">
        <f t="shared" si="1"/>
        <v>0</v>
      </c>
      <c r="C79" s="14"/>
      <c r="D79" s="14"/>
      <c r="E79" s="14"/>
      <c r="F79" s="14"/>
    </row>
    <row r="80" spans="1:6">
      <c r="A80" s="9" t="s">
        <v>6</v>
      </c>
      <c r="B80" s="10">
        <f t="shared" si="1"/>
        <v>0</v>
      </c>
      <c r="C80" s="14"/>
      <c r="D80" s="14"/>
      <c r="E80" s="14"/>
      <c r="F80" s="14"/>
    </row>
    <row r="81" spans="1:6">
      <c r="A81" s="9" t="s">
        <v>4</v>
      </c>
      <c r="B81" s="10">
        <f t="shared" si="1"/>
        <v>0</v>
      </c>
      <c r="C81" s="14"/>
      <c r="D81" s="14"/>
      <c r="E81" s="14"/>
      <c r="F81" s="14"/>
    </row>
    <row r="82" spans="1:6">
      <c r="A82" s="9" t="s">
        <v>3</v>
      </c>
      <c r="B82" s="10">
        <f t="shared" si="1"/>
        <v>0</v>
      </c>
      <c r="C82" s="14"/>
      <c r="D82" s="14"/>
      <c r="E82" s="14"/>
      <c r="F82" s="14"/>
    </row>
    <row r="83" spans="1:6">
      <c r="A83" s="19" t="s">
        <v>44</v>
      </c>
      <c r="B83" s="19"/>
      <c r="C83" s="19"/>
      <c r="D83" s="19"/>
      <c r="E83" s="19"/>
      <c r="F83" s="19"/>
    </row>
    <row r="84" spans="1:6">
      <c r="A84" s="9" t="s">
        <v>45</v>
      </c>
      <c r="B84" s="10">
        <f t="shared" ref="B84" si="2">SUM(C84:F84)</f>
        <v>39073.456599999998</v>
      </c>
      <c r="C84" s="14"/>
      <c r="D84" s="14"/>
      <c r="E84" s="14">
        <v>19536.728299999999</v>
      </c>
      <c r="F84" s="14">
        <v>19536.728299999999</v>
      </c>
    </row>
  </sheetData>
  <mergeCells count="9">
    <mergeCell ref="A54:F54"/>
    <mergeCell ref="A58:F58"/>
    <mergeCell ref="A69:F69"/>
    <mergeCell ref="A83:F83"/>
    <mergeCell ref="A4:A5"/>
    <mergeCell ref="B4:B5"/>
    <mergeCell ref="C4:F4"/>
    <mergeCell ref="A7:F7"/>
    <mergeCell ref="A32:F32"/>
  </mergeCells>
  <dataValidations count="1">
    <dataValidation type="decimal" allowBlank="1" showErrorMessage="1" errorTitle="Ошибка" error="Допускается ввод только действительных чисел!" sqref="B70:F82 B8:F31 B33:F53 B55:F57 B59:F68 B84:F84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Раушан</dc:creator>
  <cp:lastModifiedBy>Раушан</cp:lastModifiedBy>
  <dcterms:created xsi:type="dcterms:W3CDTF">2017-03-02T07:56:01Z</dcterms:created>
  <dcterms:modified xsi:type="dcterms:W3CDTF">2017-03-02T11:09:08Z</dcterms:modified>
</cp:coreProperties>
</file>